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2" activeTab="2"/>
  </bookViews>
  <sheets>
    <sheet name="2007 " sheetId="1" r:id="rId1"/>
    <sheet name="2008" sheetId="2" r:id="rId2"/>
    <sheet name="2012 (год)" sheetId="3" r:id="rId3"/>
  </sheets>
  <definedNames/>
  <calcPr fullCalcOnLoad="1"/>
</workbook>
</file>

<file path=xl/sharedStrings.xml><?xml version="1.0" encoding="utf-8"?>
<sst xmlns="http://schemas.openxmlformats.org/spreadsheetml/2006/main" count="583" uniqueCount="449">
  <si>
    <t>413-ю от 27.06.2012 г.</t>
  </si>
  <si>
    <t xml:space="preserve">ИП Кулаков А.В., административное здание по ул.Промышленная, 4 </t>
  </si>
  <si>
    <t xml:space="preserve">4737 от 25.08.2010 г. </t>
  </si>
  <si>
    <t>410-ю от 25.06.2012 г.</t>
  </si>
  <si>
    <t xml:space="preserve">ЗАО "Весна",торговый центр, ул. Чорос-Гуркина, 27 </t>
  </si>
  <si>
    <t>4277 от 17.03.2010 г.</t>
  </si>
  <si>
    <t xml:space="preserve"> </t>
  </si>
  <si>
    <t>411-ю от 26.06.2012 г.</t>
  </si>
  <si>
    <t>ИП Каморова Н.Я., магазин по ул П.Сухова, 42</t>
  </si>
  <si>
    <t>6370 от 25.06.2012 г.</t>
  </si>
  <si>
    <t>367-ю от 10.01.2012 г.</t>
  </si>
  <si>
    <t>ИП Юдина Н.Н.</t>
  </si>
  <si>
    <t xml:space="preserve">5987 от 27.12.2011 г. </t>
  </si>
  <si>
    <t>388-ю от 12.01.2012 г.</t>
  </si>
  <si>
    <t>ИП Драйд В.А.</t>
  </si>
  <si>
    <t>5984 от 26.12.2011 г.</t>
  </si>
  <si>
    <t>371-ю от 20.01.2012 г.</t>
  </si>
  <si>
    <t>Магазин по ул.Чапаева 132/1, владелец Таскин А.Н.</t>
  </si>
  <si>
    <t>6013 от 18.01.2012 г.</t>
  </si>
  <si>
    <t xml:space="preserve">373-ю от 27.01.2012 г. </t>
  </si>
  <si>
    <t xml:space="preserve">ООО "Сохра", "Торговое помещение" по ул.Поселковая у ж.д. № 25 </t>
  </si>
  <si>
    <t>6019 от 20.01.2012 г.</t>
  </si>
  <si>
    <t>408-ю от 21.06.2012 г.</t>
  </si>
  <si>
    <t xml:space="preserve">ООО "МагНаты",торговый павильон "Промышленные товары" расп. по ул. Айская, р-н ж.д. №51 </t>
  </si>
  <si>
    <t>6270 от 15.05.2012 г.</t>
  </si>
  <si>
    <t>374-ю от 27.01.2012 г.</t>
  </si>
  <si>
    <t>СПоК "Агросоюз", здание торгового назначения по ул. Чорос-Гуркина 39</t>
  </si>
  <si>
    <t>6023 от 27.01.2012 г.</t>
  </si>
  <si>
    <t>376-ю от 07.02.2012 г.</t>
  </si>
  <si>
    <t>Кузеванова А.А., торговый киоск "Куры-Гриль" расположенный по ул. Ленина у ж.д. № 35</t>
  </si>
  <si>
    <t>6031 от 01.02.2012 г.</t>
  </si>
  <si>
    <t>377-ю от 08.02.2012 г.</t>
  </si>
  <si>
    <t>Гаражный кооператив "Керамик", председатель Большаков А.Г.</t>
  </si>
  <si>
    <t>6043 от 07.02.2012 г.</t>
  </si>
  <si>
    <t>379-ю от 01.03.2012 г.</t>
  </si>
  <si>
    <t>ИП Ланда С.В., "Производственные здания" расположенные по ул.Ленина 13/1</t>
  </si>
  <si>
    <t>6061 от 22.02.2012 г.</t>
  </si>
  <si>
    <t>380-ю от 05.03.2012 г.</t>
  </si>
  <si>
    <t>Миронычев А.В., "Строительство магазина" расп. по ул. Ленина, 53</t>
  </si>
  <si>
    <t>6077 от 02.03.2012 г.</t>
  </si>
  <si>
    <t>381-ю от 07.03.2012 г.</t>
  </si>
  <si>
    <t>ИП Зенкова Н.А., "Строительство магазина с офисными помещениями" расп. по пр.Коммунистический 153/1</t>
  </si>
  <si>
    <t>6079 от 05.03.2012 г.</t>
  </si>
  <si>
    <t>382-ю от 14.03.2012 г.</t>
  </si>
  <si>
    <t>ИП Музов А.А., "Строительство магазина" расп. по ул. Ленина 53</t>
  </si>
  <si>
    <t>6088 от 07.03.2012 г.</t>
  </si>
  <si>
    <t>378-ю от 28.02.2012 г.</t>
  </si>
  <si>
    <t xml:space="preserve">ОАО "Вымпелком", "Электроснабжение базовой станции сотовой связи № 46052" </t>
  </si>
  <si>
    <t>4976 от 10.11.2010 г.</t>
  </si>
  <si>
    <t>384-ю от 22.03.2012 г.</t>
  </si>
  <si>
    <t xml:space="preserve">ИП Кендзера А.М.,павильон "Снайпер" расп. по пр. Коммунистический, р-н ж.д. №33  </t>
  </si>
  <si>
    <t>6109 от 16.03.2012 г.</t>
  </si>
  <si>
    <t>385-ю от 27.03.2012 г.</t>
  </si>
  <si>
    <t>Садовое товарищество "Обозостроительный", увеличение мощности на 1 кВт.</t>
  </si>
  <si>
    <t>4722 от 23.08.2010 г.</t>
  </si>
  <si>
    <t>386-ю от 04.04.2012 г.</t>
  </si>
  <si>
    <t xml:space="preserve">409-ю от 22.06.2012 г. </t>
  </si>
  <si>
    <t>ИП Абабкова С.Г., магазин по пр.Коммунистический 157/1</t>
  </si>
  <si>
    <t>6361 от 18.06.2012 г.</t>
  </si>
  <si>
    <t>ООО "Строительное управление № 1", Строительство многоквартирного жилого дома по пр. Коммунистический 95/1</t>
  </si>
  <si>
    <t>6096 от 13.03.2012 г.</t>
  </si>
  <si>
    <t>388-ю от 16.04.2012 г.</t>
  </si>
  <si>
    <t>Гаражный кооператив "Лада"</t>
  </si>
  <si>
    <t>6181 от 10.04.2012 г.</t>
  </si>
  <si>
    <t>389-ю от 20.04.2012 г.</t>
  </si>
  <si>
    <t xml:space="preserve">Лазарев М.И.,"Магазин совмещённый с административными помещениями" расп. по ул.Чаптынова 32/3  </t>
  </si>
  <si>
    <t>6211 от 19.04.2012 г.</t>
  </si>
  <si>
    <t>391-ю от 25.04.2012 г.</t>
  </si>
  <si>
    <t>ИП Ионов Р.В., строительство складского помещения по ул.Ленина 261/3</t>
  </si>
  <si>
    <t>6221 от 23.04.2012 г.</t>
  </si>
  <si>
    <t>392-ю от 26.04.2012 г.</t>
  </si>
  <si>
    <t>Сорокова Т.Н., магазин по ул.Барнаульская 135</t>
  </si>
  <si>
    <t xml:space="preserve">6222 от 23.04.2012 г. </t>
  </si>
  <si>
    <t>396-ю от 04.05.2012 г.</t>
  </si>
  <si>
    <t xml:space="preserve">ООО "Коммерческо-производственная фирма "НиколАСС", торгово-промышленное помещение расп. по ул.Бийская 1 </t>
  </si>
  <si>
    <t>6239 от 28.04.2012 г.</t>
  </si>
  <si>
    <t>383-ю от 20.03.2012 г.</t>
  </si>
  <si>
    <t>363-ю от 23.12.2011 г.</t>
  </si>
  <si>
    <t>ООО "АРТ", Светодиодный экран</t>
  </si>
  <si>
    <t>5907 от 28.11.2011 г.</t>
  </si>
  <si>
    <t>364-ю от 23.12.2011 г.</t>
  </si>
  <si>
    <t>ООО "Купол", Электроснабжение производственной базы</t>
  </si>
  <si>
    <t>5905 от 28.11.2011 г.</t>
  </si>
  <si>
    <t xml:space="preserve">319-ю от 06.09.2011 г. </t>
  </si>
  <si>
    <t>Садоводческое товарищество "Зелёный Луг",увеличение мощности на 2 кВт</t>
  </si>
  <si>
    <t>5672 от 22.08.2011 г.</t>
  </si>
  <si>
    <t>351-ю от 07.12.2011 г.</t>
  </si>
  <si>
    <t>ОАО "МегаФон", базовая станция сотовой связи № 04.4898</t>
  </si>
  <si>
    <t>5931 от 02.12.2011 г.</t>
  </si>
  <si>
    <t>372-ю от 23.01.2012 г.</t>
  </si>
  <si>
    <t>Филиал ФГУП ВГТРК "Горный Алтай", электроснабжение здания ФГУП ГТРК "Горный Алтай"</t>
  </si>
  <si>
    <t>5913 от 29.11.2011 г.</t>
  </si>
  <si>
    <t>242-ю от 23.03.2011 г.</t>
  </si>
  <si>
    <t>ООКС МВД по РА, 80-ти квартирный жилой дом с цокольным этажом расп. По пр.Коммунистический 159/1</t>
  </si>
  <si>
    <t>3778 от 01.07.2009 г.</t>
  </si>
  <si>
    <t>ООО "Гарант-Строй", Строительство многоквартирного жилого дома расп. по ул.Строителей 2/1</t>
  </si>
  <si>
    <t>6111 от 19.03.2012 г.</t>
  </si>
  <si>
    <t>399-ю от 12.05.2012 г.</t>
  </si>
  <si>
    <t>ТСЖ "Гардинка", Многоквартирный жилой дом с газовыми плитами и офисными помещениями расп. по ул.Ленина 195</t>
  </si>
  <si>
    <t>6240 от 28.04.2012 г.</t>
  </si>
  <si>
    <t>400-ю от 16.05.2012 г.</t>
  </si>
  <si>
    <t>ИП Шафрай Р.В., Производственная база "Пилорама" расп. по ул. Ленина 261/2</t>
  </si>
  <si>
    <t>6262 от 14.05.2012 г.</t>
  </si>
  <si>
    <t>401-ю от 17.05.2012 г.</t>
  </si>
  <si>
    <t>Евдокимова Н.В., Торговый киоск расп. по ул. Заречная 45/1</t>
  </si>
  <si>
    <t>6268 от 15.05.2012 г.</t>
  </si>
  <si>
    <t>403-ю от 22.05.2012 г.</t>
  </si>
  <si>
    <t>ИП Кользенов Э.А., Картодром расп. По ул.Головачёва, район автодрома.</t>
  </si>
  <si>
    <t>6247 от 04.05.2012 г.</t>
  </si>
  <si>
    <t>404-ю от 24.05.2012 г.</t>
  </si>
  <si>
    <t>ОАО "Страховая группа МСК", павильон "Страховые услуги"</t>
  </si>
  <si>
    <t>6287 от 21.05.2012 г.</t>
  </si>
  <si>
    <t>405-ю от 30.05.2012 г.</t>
  </si>
  <si>
    <t>ИП Матвеев Е.Н., Размещение временного мобильного объекта "Батут" расп. по адресу "Парк Победы"</t>
  </si>
  <si>
    <t>6301 от 30.05.2012 г.</t>
  </si>
  <si>
    <t>398-ю от 10.05.2012 г.</t>
  </si>
  <si>
    <t>ОАО "МТС", Базовая станция сотовой связи № 04-088</t>
  </si>
  <si>
    <t>6252 от 04.05.2012 г.</t>
  </si>
  <si>
    <t>407-ю от 18.06.2012 г.</t>
  </si>
  <si>
    <t>ОАО "Водопроводно-канализационное хозяйство", Станция повышенного давления расп. по адресу пер.Социалистический, р-н ж.д. №1</t>
  </si>
  <si>
    <t>6348 от 15.06.2012 г.</t>
  </si>
  <si>
    <t>№ договора</t>
  </si>
  <si>
    <t>Наименование организации</t>
  </si>
  <si>
    <t>заключившей договор</t>
  </si>
  <si>
    <t>на технологическое</t>
  </si>
  <si>
    <t>присоединение</t>
  </si>
  <si>
    <t>Уровень</t>
  </si>
  <si>
    <t>напряжения</t>
  </si>
  <si>
    <t>(кВ)</t>
  </si>
  <si>
    <t xml:space="preserve">Присоединяемая </t>
  </si>
  <si>
    <t>мощность</t>
  </si>
  <si>
    <t>(кВт)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</si>
  <si>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</si>
  <si>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</si>
  <si>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</si>
  <si>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</si>
  <si>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</si>
  <si>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</si>
  <si>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</si>
  <si>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>на 31.12.2008 г.</t>
  </si>
  <si>
    <t xml:space="preserve">% отчислений </t>
  </si>
  <si>
    <t>МУП "Горэлектросеть"</t>
  </si>
  <si>
    <t>Сумма</t>
  </si>
  <si>
    <t>ОАО "Алтайэнерго"</t>
  </si>
  <si>
    <t>Количество</t>
  </si>
  <si>
    <t>присоединений</t>
  </si>
  <si>
    <t>№.№. ТУ</t>
  </si>
  <si>
    <t>выданные</t>
  </si>
  <si>
    <t>на объект</t>
  </si>
  <si>
    <t>электроснабжения</t>
  </si>
  <si>
    <t>№ 04-01/</t>
  </si>
  <si>
    <t>ИНФОРМАЦИЯ О ФАКТИЧЕСКИ ВЫПОЛНЕННЫХ ТЕХНОЛОГИЧЕСКИХ ПРИСОЕДИНЕНИЯХ</t>
  </si>
  <si>
    <t>К ЭЛЕКТРИЧЕСКИМ СЕТЯМ МУП «ГОРЭЛЕКТРОСЕТИ» ЮРИДИЧЕСКИХ ЛИЦ И НЕКОМЕРЧЕСКИХ ОРГАНИЗАЦИЙ</t>
  </si>
  <si>
    <t>25-ю от 25.01.08г.</t>
  </si>
  <si>
    <t xml:space="preserve">№ </t>
  </si>
  <si>
    <t>п.п.</t>
  </si>
  <si>
    <t>ООО "Горно-Строй</t>
  </si>
  <si>
    <t>2793 от 25.12.08г.</t>
  </si>
  <si>
    <t>26-ю от 07.02.08г.</t>
  </si>
  <si>
    <t>ИП Хабарова Л.В.</t>
  </si>
  <si>
    <t>2869 от 06.02.09г.</t>
  </si>
  <si>
    <t>27-ю от 07.02.08г.</t>
  </si>
  <si>
    <t>28-ю от 12.02.08 г.</t>
  </si>
  <si>
    <t>ИП  Фефелов С.Н.</t>
  </si>
  <si>
    <t>2870 от 06.02.09г.</t>
  </si>
  <si>
    <t>МУ УКХ г. Горно-Алтайск</t>
  </si>
  <si>
    <t>29-ю от 12.02.08 г.</t>
  </si>
  <si>
    <t>2380 от 15.06.08 г.</t>
  </si>
  <si>
    <t>30-ю от 19.02.08г.</t>
  </si>
  <si>
    <t>Местная рел. орг. мусульман</t>
  </si>
  <si>
    <t>2882 от 14.02.08г.</t>
  </si>
  <si>
    <t>31-ю от 20.03.08г.</t>
  </si>
  <si>
    <t>ИП Чашков Д.Н.</t>
  </si>
  <si>
    <t>2765 от 10.12.07г.</t>
  </si>
  <si>
    <t>8.</t>
  </si>
  <si>
    <t>32-ю от 20.03.08г.</t>
  </si>
  <si>
    <t>ООО СМУ</t>
  </si>
  <si>
    <t>2822 от 18.01.08г.</t>
  </si>
  <si>
    <t>1.</t>
  </si>
  <si>
    <t>2.</t>
  </si>
  <si>
    <t>3.</t>
  </si>
  <si>
    <t>4.</t>
  </si>
  <si>
    <t>5.</t>
  </si>
  <si>
    <t>6.</t>
  </si>
  <si>
    <t>7.</t>
  </si>
  <si>
    <t>9.</t>
  </si>
  <si>
    <t>33-ю от 06.03.08г.</t>
  </si>
  <si>
    <t>ИП Третьякова Н.А.</t>
  </si>
  <si>
    <t>2909 от 29.02.08г.</t>
  </si>
  <si>
    <t>10.</t>
  </si>
  <si>
    <t>54-ю от 06.03.08г.</t>
  </si>
  <si>
    <t>ООО "Сибирьлесопереработка"</t>
  </si>
  <si>
    <t>2907 от 28.02.08г.</t>
  </si>
  <si>
    <t>11.</t>
  </si>
  <si>
    <t>34/1 от 07.03.08г.</t>
  </si>
  <si>
    <t>ИП Семенова О.Д.</t>
  </si>
  <si>
    <t>2902 от 28.02.08г.</t>
  </si>
  <si>
    <t>12.</t>
  </si>
  <si>
    <t>35-ю от 18.03.08г.</t>
  </si>
  <si>
    <t>ИП Селезнев В.С.</t>
  </si>
  <si>
    <t>2905 от 28.02.08г.</t>
  </si>
  <si>
    <t>13.</t>
  </si>
  <si>
    <t>14.</t>
  </si>
  <si>
    <t>15.</t>
  </si>
  <si>
    <t>16.</t>
  </si>
  <si>
    <t>17.</t>
  </si>
  <si>
    <t>18.</t>
  </si>
  <si>
    <t>19.</t>
  </si>
  <si>
    <t>20.</t>
  </si>
  <si>
    <t>ИП Михайлов А.В.</t>
  </si>
  <si>
    <t>36-ю от 19.03.08г.</t>
  </si>
  <si>
    <t>2886 от 13.02.08г.</t>
  </si>
  <si>
    <t>37-ю от 19.03.08г.</t>
  </si>
  <si>
    <t>2726 от 23.11.08г.</t>
  </si>
  <si>
    <t>38-ю от 19.03.08г.</t>
  </si>
  <si>
    <t>ООО "Агенство рекламных технологий"</t>
  </si>
  <si>
    <t>Гаражный кооператив "Западный"</t>
  </si>
  <si>
    <t>2690 от 31.10.08г.</t>
  </si>
  <si>
    <t>39-ю от 21.03.08г.</t>
  </si>
  <si>
    <t>ИП Золотарев А.П.</t>
  </si>
  <si>
    <t>2926 от 18.03.08г.</t>
  </si>
  <si>
    <t>40-ю от 07.04.08г.</t>
  </si>
  <si>
    <t>МУЗ "Г-Алтайская станция скорой помощи"</t>
  </si>
  <si>
    <t>2361 от 01.06.08г.</t>
  </si>
  <si>
    <t>41-ю от 16.04.08г.</t>
  </si>
  <si>
    <t>ИП Старцев А.П.</t>
  </si>
  <si>
    <t>2815 от 10.01.08г.</t>
  </si>
  <si>
    <t>42-ю от 16.04.08г.</t>
  </si>
  <si>
    <t>ИП Мордовин В.П.</t>
  </si>
  <si>
    <t>2966 от 24.03..08г.</t>
  </si>
  <si>
    <t>(САДОВОДЧЕСКИЕ ТОВАРИЩЕСТВА,ГАРАЖНЫЕ КООПЕРАТИВЫ) ЗА ПЕРИОД С 01.01.2007г. ПО 31.12.2007 г.</t>
  </si>
  <si>
    <t>(САДОВОДЧЕСКИЕ ТОВАРИЩЕСТВА,ГАРАЖНЫЕ КООПЕРАТИВЫ) ЗА ПЕРИОД С 01.01.2008г. ПО 31.12.2008г.</t>
  </si>
  <si>
    <t>на 31.12.2007 г.</t>
  </si>
  <si>
    <t>21.</t>
  </si>
  <si>
    <t>22.</t>
  </si>
  <si>
    <t>23.</t>
  </si>
  <si>
    <t>24.</t>
  </si>
  <si>
    <t>25.</t>
  </si>
  <si>
    <t>26.</t>
  </si>
  <si>
    <t>43-ю от 12.05.08г.</t>
  </si>
  <si>
    <t>ИП Аббасова Н.Н.</t>
  </si>
  <si>
    <t>2966 от 16.04.08г.</t>
  </si>
  <si>
    <t>44-ю от 20.05.08г.</t>
  </si>
  <si>
    <t>ООО "Витафонс"</t>
  </si>
  <si>
    <t>2913 от 05.03.08г.</t>
  </si>
  <si>
    <t>45-ю от 02.06.08г.</t>
  </si>
  <si>
    <t>ИП Кусрашвили И.Г.</t>
  </si>
  <si>
    <t>2997 от 05.03.08г.</t>
  </si>
  <si>
    <t>46-ю от 05.06.08г.</t>
  </si>
  <si>
    <t>ИП Санькова В.В.</t>
  </si>
  <si>
    <t>2964 от 16.04.08г.</t>
  </si>
  <si>
    <t>47-ю от 24.06.08г.</t>
  </si>
  <si>
    <t>МУП "Горно-Алтайский питомник"</t>
  </si>
  <si>
    <t>2856 от 01.02.08г.</t>
  </si>
  <si>
    <t>48-ю от 24.06.08г.</t>
  </si>
  <si>
    <t>ООО "Алтай-Инфо"</t>
  </si>
  <si>
    <t>3062 от 05.06.08г.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</si>
  <si>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</si>
  <si>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</si>
  <si>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</si>
  <si>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</si>
  <si>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</si>
  <si>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</si>
  <si>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</si>
  <si>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</si>
  <si>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</si>
  <si>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</si>
  <si>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49-ю от 30.06.08г.</t>
  </si>
  <si>
    <t>3058 от 04.06.08г.</t>
  </si>
  <si>
    <t>ИП "Булдакова Н.И.</t>
  </si>
  <si>
    <t>3107 от 24.06.07г.</t>
  </si>
  <si>
    <t>50-ю от 03.07.08г.</t>
  </si>
  <si>
    <t>51-ю от 07.07.08г.</t>
  </si>
  <si>
    <t>Малетин К.И.</t>
  </si>
  <si>
    <t>3099 от 23.06.08г.</t>
  </si>
  <si>
    <t>52-ю от 15.07.08г.</t>
  </si>
  <si>
    <t>ООО "НЭТС"</t>
  </si>
  <si>
    <t>3130 от 02.07.08г.</t>
  </si>
  <si>
    <t>53-ю от 15.07.08г.</t>
  </si>
  <si>
    <t>Гаражный кооператив "Тепловик"</t>
  </si>
  <si>
    <t>Гаражный кооператив "Рабочий"</t>
  </si>
  <si>
    <t>3166 от 14.07.08г.</t>
  </si>
  <si>
    <t>54-ю от 16.07.08г.</t>
  </si>
  <si>
    <t>ООО "Промышленные экологические технологии"</t>
  </si>
  <si>
    <t>2982 от 22.04.08г.</t>
  </si>
  <si>
    <t>55-ю от 29.07.08г.</t>
  </si>
  <si>
    <t>Садоводческое товарищество "Строитель"</t>
  </si>
  <si>
    <t>3187 от 23.07.08г.</t>
  </si>
  <si>
    <t>56-ю от 12.08.08г.</t>
  </si>
  <si>
    <t>ООО "ПКФ Мария-РА"</t>
  </si>
  <si>
    <t>2947 от 01.04.08г.</t>
  </si>
  <si>
    <t>57-ю от 15.08.08г.</t>
  </si>
  <si>
    <t>Садоводческое товарищество "Березовая Роща"</t>
  </si>
  <si>
    <t>3183 от 22.07.08г.</t>
  </si>
  <si>
    <t>58-ю от 10.09.08г.</t>
  </si>
  <si>
    <t>Садоводческое товарищество "Драмтеатр"</t>
  </si>
  <si>
    <t>3145 от 07.07.08г.</t>
  </si>
  <si>
    <t>60-ю от 24.09.08г.</t>
  </si>
  <si>
    <t>3347 от 17.09.08г.</t>
  </si>
  <si>
    <t>37.</t>
  </si>
  <si>
    <t>39.</t>
  </si>
  <si>
    <t>38.</t>
  </si>
  <si>
    <t>40.</t>
  </si>
  <si>
    <t>61-ю от 21.10.08г.</t>
  </si>
  <si>
    <t>Религиозная организация "Ак-Буркан"</t>
  </si>
  <si>
    <t>Садоводческое товарищество "Электрик"</t>
  </si>
  <si>
    <t>3313 от 04.09.08г.</t>
  </si>
  <si>
    <t>62-ю от 10.11.08г.</t>
  </si>
  <si>
    <t>Садоводческое товарищество "Обозостроительный"</t>
  </si>
  <si>
    <t>3435 от 22.10.08г.</t>
  </si>
  <si>
    <t>41.</t>
  </si>
  <si>
    <t>42.</t>
  </si>
  <si>
    <t>43.</t>
  </si>
  <si>
    <t>62/1-ю от 10.11.08г.</t>
  </si>
  <si>
    <t>Редакция респ. Газеты "Улалу"</t>
  </si>
  <si>
    <t>63-ю от 11.10.08г.</t>
  </si>
  <si>
    <t>Садоводческое товарищество "Восход"</t>
  </si>
  <si>
    <t>2891 от 19.02.08г.</t>
  </si>
  <si>
    <t>3206 от 31.07.08г.</t>
  </si>
  <si>
    <t>64-ю от 27.11.08г.</t>
  </si>
  <si>
    <t>Гаражный кооператив "Восточный-2"</t>
  </si>
  <si>
    <t>3465 от 24.11.08г.</t>
  </si>
  <si>
    <t>65-ю от 05.12.08г.</t>
  </si>
  <si>
    <t>ИП Герасимова Г.М.</t>
  </si>
  <si>
    <t>66-ю от 19.12.08г.</t>
  </si>
  <si>
    <t>ООКС МВД по РА</t>
  </si>
  <si>
    <t>3412 от 14.10.08г.</t>
  </si>
  <si>
    <t>2912 от 04.03.08г.</t>
  </si>
  <si>
    <t>Год 2008 (итого)</t>
  </si>
  <si>
    <t>Физические лица</t>
  </si>
  <si>
    <t>Юридические лица</t>
  </si>
  <si>
    <t>Сумма (руб.)</t>
  </si>
  <si>
    <t>Ставка оплаты/уровень подключения</t>
  </si>
  <si>
    <t>16000 / 10 кВ</t>
  </si>
  <si>
    <t>550 / 0,4кВ</t>
  </si>
  <si>
    <t>4000 / 0,4кВ</t>
  </si>
  <si>
    <t>8000 / 0,4кВ</t>
  </si>
  <si>
    <t>15000 / 0,4 кВ</t>
  </si>
  <si>
    <t>16000 / 0,4 кВ</t>
  </si>
  <si>
    <t>Итого</t>
  </si>
  <si>
    <t>Кол-во присоединений</t>
  </si>
  <si>
    <t>Кол-во кВт</t>
  </si>
  <si>
    <t>Кол-во кВт до Р=15 кВт</t>
  </si>
  <si>
    <t>Год 2007 (итого)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</si>
  <si>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</si>
  <si>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</si>
  <si>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</si>
  <si>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</si>
  <si>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</si>
  <si>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</si>
  <si>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</si>
  <si>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</si>
  <si>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2-ю</t>
  </si>
  <si>
    <t>УФНС по РА</t>
  </si>
  <si>
    <t>2432 от 03.07.07г</t>
  </si>
  <si>
    <t>3-ю</t>
  </si>
  <si>
    <t>ТУ-3 Сиб.филиал ОАО "Ростелеком" ув.Р до 77</t>
  </si>
  <si>
    <t>33602р..</t>
  </si>
  <si>
    <t>2376 от 08.06.07г.</t>
  </si>
  <si>
    <t>4-ю</t>
  </si>
  <si>
    <t>2395 от 25.06.07г.</t>
  </si>
  <si>
    <t>ОАО "Алтайсвязь"</t>
  </si>
  <si>
    <t>2337 от 08.05.07г.</t>
  </si>
  <si>
    <t>5-ю</t>
  </si>
  <si>
    <t>6-ю</t>
  </si>
  <si>
    <t>ООО "Янторг"</t>
  </si>
  <si>
    <t>2458 от 20.07.07г.</t>
  </si>
  <si>
    <t>7-ю</t>
  </si>
  <si>
    <t>ООО "Палитра Плит"</t>
  </si>
  <si>
    <t>2472 от 31.07.07г.</t>
  </si>
  <si>
    <t>8-ю</t>
  </si>
  <si>
    <t>УФС в сфере защиты прав потребителя</t>
  </si>
  <si>
    <t>2509 от 27.08.07г.</t>
  </si>
  <si>
    <t>9-ю</t>
  </si>
  <si>
    <t>ООО "Сапфир" к-к "Сапфир"</t>
  </si>
  <si>
    <t>2516 от 30.08.07г.</t>
  </si>
  <si>
    <t>10-ю</t>
  </si>
  <si>
    <t>ООО "Вершин" увел.мощ.Р до 5,8кВт</t>
  </si>
  <si>
    <t>2604 от 03.10.07г.</t>
  </si>
  <si>
    <t>11-ю</t>
  </si>
  <si>
    <t>МУ "Управление комунального.хозяйства."</t>
  </si>
  <si>
    <t>2611 от 05.10.07г.</t>
  </si>
  <si>
    <t>12-ю</t>
  </si>
  <si>
    <t>ООО "Купол"</t>
  </si>
  <si>
    <t>2669 от 25.10.07г.</t>
  </si>
  <si>
    <t>13-ю</t>
  </si>
  <si>
    <t>2671 от 25.10.07г.</t>
  </si>
  <si>
    <t>14-ю</t>
  </si>
  <si>
    <t>2670 от 25.10.07г.</t>
  </si>
  <si>
    <t>15-ю</t>
  </si>
  <si>
    <t>2668 от 25.10.07г.</t>
  </si>
  <si>
    <t>16-ю</t>
  </si>
  <si>
    <t>ООО фирма "АРТ"</t>
  </si>
  <si>
    <t>2690 от 31.10.07г.</t>
  </si>
  <si>
    <t>17-ю</t>
  </si>
  <si>
    <t>2667 от 25.10.07г.</t>
  </si>
  <si>
    <t>18-ю</t>
  </si>
  <si>
    <t>Сад.товарищество "Юбилейное"</t>
  </si>
  <si>
    <t>2608 от 04.10.07г.</t>
  </si>
  <si>
    <t>19-ю.</t>
  </si>
  <si>
    <t>ИП Жуков Г.Л   увел.мощ. Р до 60 квт.</t>
  </si>
  <si>
    <t>2718 от 16.11.07г.</t>
  </si>
  <si>
    <t>20-ю</t>
  </si>
  <si>
    <t>ИП Огнева Н.Г.  Увел.мощ. До 15кВт.</t>
  </si>
  <si>
    <t>2767 от 12.12.07г.</t>
  </si>
  <si>
    <t>21-ю</t>
  </si>
  <si>
    <t xml:space="preserve">ООО "Купол </t>
  </si>
  <si>
    <t>2742 от 29.11.07г.</t>
  </si>
  <si>
    <t>22-ю</t>
  </si>
  <si>
    <t>МОУ "Детско-юнош. спорт.школа"                                  0,4</t>
  </si>
  <si>
    <t>2778 от 17.12.08г.</t>
  </si>
  <si>
    <t>23-ю</t>
  </si>
  <si>
    <t>2787 от 19.12.07г.</t>
  </si>
  <si>
    <t>24-ю</t>
  </si>
  <si>
    <t>ЗАО "Фанта"</t>
  </si>
  <si>
    <t>2459 от 23.07.07.</t>
  </si>
  <si>
    <t>11200 / 10 кВ</t>
  </si>
  <si>
    <t>11200 / 0,4 кВ</t>
  </si>
  <si>
    <t>ИТОГО: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</si>
  <si>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</si>
  <si>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</si>
  <si>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</si>
  <si>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</si>
  <si>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</si>
  <si>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</si>
  <si>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</si>
  <si>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</si>
  <si>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</si>
  <si>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</si>
  <si>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>59-ю от 22.09.08г.</t>
  </si>
  <si>
    <t>Садоводческое товарищество "Вишневый сад"</t>
  </si>
  <si>
    <t>3343 от 17.09.08г.</t>
  </si>
  <si>
    <t>334-ф от 22.07.08г.</t>
  </si>
  <si>
    <t>Гаражный кооператив "Улагашева -8"</t>
  </si>
  <si>
    <t>3169 от 21.07.08г.</t>
  </si>
  <si>
    <t>44.</t>
  </si>
  <si>
    <t>45.</t>
  </si>
  <si>
    <t xml:space="preserve">от 100 </t>
  </si>
  <si>
    <t>от 100</t>
  </si>
  <si>
    <t>ОАО "МРСК Сибири"</t>
  </si>
  <si>
    <t>Зам Директора</t>
  </si>
  <si>
    <t>Кукин С.А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</si>
  <si>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</si>
  <si>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</si>
  <si>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</si>
  <si>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</si>
  <si>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</si>
  <si>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208 пр</t>
  </si>
  <si>
    <t>ИНФОРМАЦИЯ О ФАКТИЧЕСКИ  ВЫПОЛНЕННЫХ  ТЕХНОЛОГИЧЕСКИХ  ПРИСОЕДИНЕНИЯМ  ЗА 1 ПОЛУГОДИЕ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</si>
</sst>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_-* #,##0.0_р_._-;\-* #,##0.0_р_._-;_-* &quot;-&quot;?_р_._-;_-@_-"/>
    <numFmt numFmtId="171" formatCode="0.0"/>
    <numFmt numFmtId="172" formatCode="0.000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_-* #,##0.0_р_._-;\-* #,##0.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69" fontId="0" fillId="0" borderId="11" xfId="43" applyNumberFormat="1" applyBorder="1" applyAlignment="1">
      <alignment horizontal="center"/>
    </xf>
    <xf numFmtId="169" fontId="0" fillId="0" borderId="12" xfId="43" applyNumberFormat="1" applyBorder="1" applyAlignment="1">
      <alignment horizontal="center"/>
    </xf>
    <xf numFmtId="44" fontId="0" fillId="0" borderId="11" xfId="43" applyBorder="1" applyAlignment="1">
      <alignment/>
    </xf>
    <xf numFmtId="168" fontId="0" fillId="0" borderId="11" xfId="43" applyNumberFormat="1" applyBorder="1" applyAlignment="1">
      <alignment horizontal="center"/>
    </xf>
    <xf numFmtId="44" fontId="0" fillId="0" borderId="11" xfId="43" applyBorder="1" applyAlignment="1">
      <alignment horizontal="center"/>
    </xf>
    <xf numFmtId="169" fontId="0" fillId="0" borderId="11" xfId="43" applyNumberFormat="1" applyFont="1" applyBorder="1" applyAlignment="1">
      <alignment horizontal="center"/>
    </xf>
    <xf numFmtId="169" fontId="0" fillId="0" borderId="12" xfId="43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9" fontId="0" fillId="0" borderId="11" xfId="43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0" fillId="0" borderId="12" xfId="43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5" fillId="0" borderId="12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0" fillId="0" borderId="11" xfId="43" applyNumberFormat="1" applyFont="1" applyBorder="1" applyAlignment="1">
      <alignment horizontal="right"/>
    </xf>
    <xf numFmtId="44" fontId="0" fillId="0" borderId="11" xfId="43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4" fontId="2" fillId="0" borderId="11" xfId="43" applyFont="1" applyFill="1" applyBorder="1" applyAlignment="1">
      <alignment horizontal="center"/>
    </xf>
    <xf numFmtId="169" fontId="2" fillId="0" borderId="14" xfId="43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44" fontId="2" fillId="0" borderId="10" xfId="43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4" fontId="2" fillId="0" borderId="0" xfId="0" applyNumberFormat="1" applyFont="1" applyFill="1" applyAlignment="1">
      <alignment horizontal="center"/>
    </xf>
    <xf numFmtId="44" fontId="2" fillId="0" borderId="10" xfId="0" applyNumberFormat="1" applyFont="1" applyFill="1" applyBorder="1" applyAlignment="1">
      <alignment horizontal="center"/>
    </xf>
    <xf numFmtId="44" fontId="7" fillId="0" borderId="10" xfId="0" applyNumberFormat="1" applyFont="1" applyFill="1" applyBorder="1" applyAlignment="1">
      <alignment horizontal="center"/>
    </xf>
    <xf numFmtId="44" fontId="7" fillId="0" borderId="11" xfId="0" applyNumberFormat="1" applyFont="1" applyFill="1" applyBorder="1" applyAlignment="1">
      <alignment horizontal="center"/>
    </xf>
    <xf numFmtId="44" fontId="7" fillId="0" borderId="12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169" fontId="7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44" fontId="6" fillId="0" borderId="17" xfId="4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4" fontId="2" fillId="0" borderId="11" xfId="43" applyFont="1" applyFill="1" applyBorder="1" applyAlignment="1">
      <alignment horizontal="right"/>
    </xf>
    <xf numFmtId="43" fontId="2" fillId="0" borderId="14" xfId="60" applyFont="1" applyFill="1" applyBorder="1" applyAlignment="1">
      <alignment horizontal="center"/>
    </xf>
    <xf numFmtId="44" fontId="2" fillId="0" borderId="13" xfId="43" applyFont="1" applyFill="1" applyBorder="1" applyAlignment="1">
      <alignment horizontal="center"/>
    </xf>
    <xf numFmtId="44" fontId="2" fillId="0" borderId="11" xfId="4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44" fontId="6" fillId="0" borderId="22" xfId="43" applyFont="1" applyFill="1" applyBorder="1" applyAlignment="1">
      <alignment horizontal="center"/>
    </xf>
    <xf numFmtId="44" fontId="6" fillId="0" borderId="21" xfId="43" applyFont="1" applyFill="1" applyBorder="1" applyAlignment="1">
      <alignment horizontal="center"/>
    </xf>
    <xf numFmtId="44" fontId="6" fillId="0" borderId="13" xfId="43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13" xfId="43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D1">
      <selection activeCell="K16" sqref="K16"/>
    </sheetView>
  </sheetViews>
  <sheetFormatPr defaultColWidth="9.00390625" defaultRowHeight="12.75"/>
  <cols>
    <col min="1" max="1" width="6.25390625" style="1" customWidth="1"/>
    <col min="2" max="2" width="18.00390625" style="1" customWidth="1"/>
    <col min="3" max="3" width="44.625" style="0" customWidth="1"/>
    <col min="4" max="4" width="11.375" style="1" customWidth="1"/>
    <col min="5" max="5" width="15.125" style="1" customWidth="1"/>
    <col min="6" max="6" width="13.25390625" style="1" customWidth="1"/>
    <col min="7" max="7" width="14.75390625" style="1" customWidth="1"/>
    <col min="8" max="8" width="20.375" style="1" customWidth="1"/>
    <col min="9" max="9" width="18.875" style="1" customWidth="1"/>
    <col min="10" max="10" width="14.25390625" style="1" customWidth="1"/>
    <col min="11" max="11" width="17.75390625" style="1" customWidth="1"/>
  </cols>
  <sheetData>
    <row r="1" spans="1:11" ht="15.75">
      <c r="A1" s="120" t="s">
        <v>151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>
      <c r="A2" s="120" t="s">
        <v>152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.75">
      <c r="A3" s="120" t="s">
        <v>230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ht="13.5" thickBot="1"/>
    <row r="5" spans="1:11" ht="15.75">
      <c r="A5" s="2"/>
      <c r="B5" s="6"/>
      <c r="C5" s="6" t="s">
        <v>122</v>
      </c>
      <c r="D5" s="6" t="s">
        <v>126</v>
      </c>
      <c r="E5" s="6" t="s">
        <v>129</v>
      </c>
      <c r="F5" s="6" t="s">
        <v>132</v>
      </c>
      <c r="G5" s="6" t="s">
        <v>136</v>
      </c>
      <c r="H5" s="6" t="s">
        <v>138</v>
      </c>
      <c r="I5" s="6" t="s">
        <v>142</v>
      </c>
      <c r="J5" s="6"/>
      <c r="K5" s="6" t="s">
        <v>146</v>
      </c>
    </row>
    <row r="6" spans="1:11" ht="15.75">
      <c r="A6" s="3" t="s">
        <v>154</v>
      </c>
      <c r="B6" s="4" t="s">
        <v>121</v>
      </c>
      <c r="C6" s="4" t="s">
        <v>123</v>
      </c>
      <c r="D6" s="4" t="s">
        <v>127</v>
      </c>
      <c r="E6" s="4" t="s">
        <v>130</v>
      </c>
      <c r="F6" s="4" t="s">
        <v>133</v>
      </c>
      <c r="G6" s="4" t="s">
        <v>137</v>
      </c>
      <c r="H6" s="4" t="s">
        <v>232</v>
      </c>
      <c r="I6" s="4" t="s">
        <v>232</v>
      </c>
      <c r="J6" s="4" t="s">
        <v>144</v>
      </c>
      <c r="K6" s="4" t="s">
        <v>147</v>
      </c>
    </row>
    <row r="7" spans="1:11" ht="12.75">
      <c r="A7" s="4" t="s">
        <v>155</v>
      </c>
      <c r="B7" s="4"/>
      <c r="C7" s="4" t="s">
        <v>124</v>
      </c>
      <c r="D7" s="4" t="s">
        <v>128</v>
      </c>
      <c r="E7" s="4" t="s">
        <v>131</v>
      </c>
      <c r="F7" s="4" t="s">
        <v>134</v>
      </c>
      <c r="G7" s="4"/>
      <c r="H7" s="4" t="s">
        <v>140</v>
      </c>
      <c r="I7" s="4" t="s">
        <v>140</v>
      </c>
      <c r="J7" s="4" t="s">
        <v>145</v>
      </c>
      <c r="K7" s="4" t="s">
        <v>148</v>
      </c>
    </row>
    <row r="8" spans="1:11" ht="12.75">
      <c r="A8" s="4"/>
      <c r="B8" s="4"/>
      <c r="C8" s="4" t="s">
        <v>125</v>
      </c>
      <c r="D8" s="4"/>
      <c r="E8" s="4"/>
      <c r="F8" s="4" t="s">
        <v>135</v>
      </c>
      <c r="G8" s="4" t="s">
        <v>135</v>
      </c>
      <c r="H8" s="4" t="s">
        <v>141</v>
      </c>
      <c r="I8" s="4" t="s">
        <v>143</v>
      </c>
      <c r="J8" s="4"/>
      <c r="K8" s="4" t="s">
        <v>149</v>
      </c>
    </row>
    <row r="9" spans="1:11" ht="13.5" thickBot="1">
      <c r="A9" s="5"/>
      <c r="B9" s="5"/>
      <c r="C9" s="7"/>
      <c r="D9" s="5"/>
      <c r="E9" s="5"/>
      <c r="F9" s="5"/>
      <c r="G9" s="5"/>
      <c r="H9" s="5" t="s">
        <v>135</v>
      </c>
      <c r="I9" s="5" t="s">
        <v>135</v>
      </c>
      <c r="J9" s="5"/>
      <c r="K9" s="5" t="s">
        <v>150</v>
      </c>
    </row>
    <row r="10" spans="1:11" ht="13.5" thickBo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8">
        <v>11</v>
      </c>
    </row>
    <row r="11" spans="1:11" ht="12.75">
      <c r="A11" s="6"/>
      <c r="B11" s="6"/>
      <c r="C11" s="10"/>
      <c r="D11" s="37"/>
      <c r="E11" s="6"/>
      <c r="F11" s="20"/>
      <c r="G11" s="6"/>
      <c r="H11" s="6"/>
      <c r="I11" s="6"/>
      <c r="J11" s="6"/>
      <c r="K11" s="6"/>
    </row>
    <row r="12" spans="1:11" ht="12.75">
      <c r="A12" s="4" t="s">
        <v>178</v>
      </c>
      <c r="B12" s="4" t="s">
        <v>352</v>
      </c>
      <c r="C12" s="11" t="s">
        <v>353</v>
      </c>
      <c r="D12" s="44">
        <v>0.4</v>
      </c>
      <c r="E12" s="4">
        <v>10</v>
      </c>
      <c r="F12" s="21">
        <v>11200</v>
      </c>
      <c r="G12" s="13">
        <v>112000</v>
      </c>
      <c r="H12" s="15">
        <v>63996.8</v>
      </c>
      <c r="I12" s="43">
        <v>48003.2</v>
      </c>
      <c r="J12" s="4">
        <v>1</v>
      </c>
      <c r="K12" s="4" t="s">
        <v>354</v>
      </c>
    </row>
    <row r="13" spans="1:11" ht="12.75">
      <c r="A13" s="4" t="s">
        <v>179</v>
      </c>
      <c r="B13" s="4" t="s">
        <v>355</v>
      </c>
      <c r="C13" s="11" t="s">
        <v>356</v>
      </c>
      <c r="D13" s="44">
        <v>10</v>
      </c>
      <c r="E13" s="4">
        <v>7</v>
      </c>
      <c r="F13" s="21">
        <v>11200</v>
      </c>
      <c r="G13" s="13">
        <v>78400</v>
      </c>
      <c r="H13" s="42" t="s">
        <v>357</v>
      </c>
      <c r="I13" s="13">
        <v>44797</v>
      </c>
      <c r="J13" s="4">
        <v>1</v>
      </c>
      <c r="K13" s="4" t="s">
        <v>358</v>
      </c>
    </row>
    <row r="14" spans="1:11" ht="12.75">
      <c r="A14" s="4" t="s">
        <v>180</v>
      </c>
      <c r="B14" s="4" t="s">
        <v>359</v>
      </c>
      <c r="C14" s="11" t="s">
        <v>209</v>
      </c>
      <c r="D14" s="44">
        <v>0.4</v>
      </c>
      <c r="E14" s="4">
        <v>3</v>
      </c>
      <c r="F14" s="21">
        <v>16000</v>
      </c>
      <c r="G14" s="13">
        <v>48000</v>
      </c>
      <c r="H14" s="13">
        <v>28800</v>
      </c>
      <c r="I14" s="13">
        <f>G14-H14</f>
        <v>19200</v>
      </c>
      <c r="J14" s="4">
        <v>1</v>
      </c>
      <c r="K14" s="4" t="s">
        <v>360</v>
      </c>
    </row>
    <row r="15" spans="1:11" ht="12.75">
      <c r="A15" s="4" t="s">
        <v>181</v>
      </c>
      <c r="B15" s="4" t="s">
        <v>363</v>
      </c>
      <c r="C15" s="11" t="s">
        <v>361</v>
      </c>
      <c r="D15" s="44">
        <v>10</v>
      </c>
      <c r="E15" s="4">
        <v>15</v>
      </c>
      <c r="F15" s="21">
        <v>11200</v>
      </c>
      <c r="G15" s="13">
        <v>168200</v>
      </c>
      <c r="H15" s="13">
        <v>72004</v>
      </c>
      <c r="I15" s="13">
        <v>96196</v>
      </c>
      <c r="J15" s="4">
        <v>1</v>
      </c>
      <c r="K15" s="4" t="s">
        <v>362</v>
      </c>
    </row>
    <row r="16" spans="1:11" ht="12.75">
      <c r="A16" s="4" t="s">
        <v>182</v>
      </c>
      <c r="B16" s="4" t="s">
        <v>364</v>
      </c>
      <c r="C16" s="12" t="s">
        <v>365</v>
      </c>
      <c r="D16" s="44">
        <v>0.4</v>
      </c>
      <c r="E16" s="4">
        <v>5</v>
      </c>
      <c r="F16" s="21">
        <v>4000</v>
      </c>
      <c r="G16" s="13">
        <v>20000</v>
      </c>
      <c r="H16" s="13">
        <v>12000</v>
      </c>
      <c r="I16" s="18">
        <v>8000</v>
      </c>
      <c r="J16" s="4">
        <v>1</v>
      </c>
      <c r="K16" s="4" t="s">
        <v>366</v>
      </c>
    </row>
    <row r="17" spans="1:11" ht="12.75">
      <c r="A17" s="4" t="s">
        <v>183</v>
      </c>
      <c r="B17" s="4" t="s">
        <v>367</v>
      </c>
      <c r="C17" s="11" t="s">
        <v>368</v>
      </c>
      <c r="D17" s="44">
        <v>0.4</v>
      </c>
      <c r="E17" s="4">
        <v>10</v>
      </c>
      <c r="F17" s="21">
        <v>4000</v>
      </c>
      <c r="G17" s="13">
        <v>36000</v>
      </c>
      <c r="H17" s="13">
        <v>21600</v>
      </c>
      <c r="I17" s="17">
        <v>14400</v>
      </c>
      <c r="J17" s="4">
        <v>1</v>
      </c>
      <c r="K17" s="4" t="s">
        <v>369</v>
      </c>
    </row>
    <row r="18" spans="1:11" ht="12.75">
      <c r="A18" s="4" t="s">
        <v>184</v>
      </c>
      <c r="B18" s="4" t="s">
        <v>370</v>
      </c>
      <c r="C18" s="11" t="s">
        <v>371</v>
      </c>
      <c r="D18" s="44">
        <v>0.4</v>
      </c>
      <c r="E18" s="4">
        <v>10</v>
      </c>
      <c r="F18" s="21">
        <v>4000</v>
      </c>
      <c r="G18" s="13">
        <v>40000</v>
      </c>
      <c r="H18" s="13">
        <v>24000</v>
      </c>
      <c r="I18" s="18">
        <f aca="true" t="shared" si="0" ref="I18:I23">G18-H18</f>
        <v>16000</v>
      </c>
      <c r="J18" s="4">
        <v>1</v>
      </c>
      <c r="K18" s="4" t="s">
        <v>372</v>
      </c>
    </row>
    <row r="19" spans="1:11" ht="12.75">
      <c r="A19" s="4" t="s">
        <v>174</v>
      </c>
      <c r="B19" s="4" t="s">
        <v>373</v>
      </c>
      <c r="C19" s="11" t="s">
        <v>374</v>
      </c>
      <c r="D19" s="44">
        <v>0.4</v>
      </c>
      <c r="E19" s="4">
        <v>3</v>
      </c>
      <c r="F19" s="21">
        <v>4000</v>
      </c>
      <c r="G19" s="13">
        <v>12000</v>
      </c>
      <c r="H19" s="13">
        <v>7200</v>
      </c>
      <c r="I19" s="18">
        <f t="shared" si="0"/>
        <v>4800</v>
      </c>
      <c r="J19" s="4">
        <v>1</v>
      </c>
      <c r="K19" s="4" t="s">
        <v>375</v>
      </c>
    </row>
    <row r="20" spans="1:11" ht="12.75">
      <c r="A20" s="4" t="s">
        <v>185</v>
      </c>
      <c r="B20" s="4" t="s">
        <v>376</v>
      </c>
      <c r="C20" s="11" t="s">
        <v>377</v>
      </c>
      <c r="D20" s="44">
        <v>0.4</v>
      </c>
      <c r="E20" s="4">
        <v>2.4</v>
      </c>
      <c r="F20" s="21">
        <v>4000</v>
      </c>
      <c r="G20" s="13">
        <v>9600</v>
      </c>
      <c r="H20" s="13">
        <v>5760</v>
      </c>
      <c r="I20" s="18">
        <f t="shared" si="0"/>
        <v>3840</v>
      </c>
      <c r="J20" s="4">
        <v>1</v>
      </c>
      <c r="K20" s="4" t="s">
        <v>378</v>
      </c>
    </row>
    <row r="21" spans="1:11" ht="12.75">
      <c r="A21" s="4" t="s">
        <v>189</v>
      </c>
      <c r="B21" s="4" t="s">
        <v>379</v>
      </c>
      <c r="C21" s="11" t="s">
        <v>380</v>
      </c>
      <c r="D21" s="44">
        <v>0.4</v>
      </c>
      <c r="E21" s="4">
        <v>2</v>
      </c>
      <c r="F21" s="21">
        <v>4000</v>
      </c>
      <c r="G21" s="13">
        <v>8000</v>
      </c>
      <c r="H21" s="13">
        <v>4800</v>
      </c>
      <c r="I21" s="18">
        <f t="shared" si="0"/>
        <v>3200</v>
      </c>
      <c r="J21" s="4">
        <v>1</v>
      </c>
      <c r="K21" s="4" t="s">
        <v>381</v>
      </c>
    </row>
    <row r="22" spans="1:11" ht="12.75">
      <c r="A22" s="4" t="s">
        <v>193</v>
      </c>
      <c r="B22" s="4" t="s">
        <v>382</v>
      </c>
      <c r="C22" s="11" t="s">
        <v>383</v>
      </c>
      <c r="D22" s="44">
        <v>0.4</v>
      </c>
      <c r="E22" s="4">
        <v>0.16</v>
      </c>
      <c r="F22" s="21">
        <v>4000</v>
      </c>
      <c r="G22" s="13">
        <v>640</v>
      </c>
      <c r="H22" s="16">
        <v>384</v>
      </c>
      <c r="I22" s="18">
        <f t="shared" si="0"/>
        <v>256</v>
      </c>
      <c r="J22" s="4">
        <v>1</v>
      </c>
      <c r="K22" s="4" t="s">
        <v>384</v>
      </c>
    </row>
    <row r="23" spans="1:11" ht="12.75">
      <c r="A23" s="4" t="s">
        <v>197</v>
      </c>
      <c r="B23" s="4" t="s">
        <v>385</v>
      </c>
      <c r="C23" s="11" t="s">
        <v>383</v>
      </c>
      <c r="D23" s="44">
        <v>0.4</v>
      </c>
      <c r="E23" s="4">
        <v>0.32</v>
      </c>
      <c r="F23" s="21">
        <v>4000</v>
      </c>
      <c r="G23" s="13">
        <v>1280</v>
      </c>
      <c r="H23" s="13">
        <v>768</v>
      </c>
      <c r="I23" s="18">
        <f t="shared" si="0"/>
        <v>512</v>
      </c>
      <c r="J23" s="4">
        <v>1</v>
      </c>
      <c r="K23" s="4" t="s">
        <v>386</v>
      </c>
    </row>
    <row r="24" spans="1:11" ht="12.75">
      <c r="A24" s="4" t="s">
        <v>201</v>
      </c>
      <c r="B24" s="4" t="s">
        <v>387</v>
      </c>
      <c r="C24" s="12" t="s">
        <v>383</v>
      </c>
      <c r="D24" s="44">
        <v>0.4</v>
      </c>
      <c r="E24" s="4">
        <v>0.32</v>
      </c>
      <c r="F24" s="21">
        <v>4000</v>
      </c>
      <c r="G24" s="13">
        <v>1280</v>
      </c>
      <c r="H24" s="13">
        <v>768</v>
      </c>
      <c r="I24" s="18">
        <f aca="true" t="shared" si="1" ref="I24:I29">G24-H24</f>
        <v>512</v>
      </c>
      <c r="J24" s="4">
        <v>1</v>
      </c>
      <c r="K24" s="4" t="s">
        <v>388</v>
      </c>
    </row>
    <row r="25" spans="1:11" ht="12.75">
      <c r="A25" s="4" t="s">
        <v>202</v>
      </c>
      <c r="B25" s="4" t="s">
        <v>389</v>
      </c>
      <c r="C25" s="11" t="s">
        <v>383</v>
      </c>
      <c r="D25" s="44">
        <v>0.4</v>
      </c>
      <c r="E25" s="4">
        <v>0.64</v>
      </c>
      <c r="F25" s="21">
        <v>4000</v>
      </c>
      <c r="G25" s="13">
        <v>2560</v>
      </c>
      <c r="H25" s="13">
        <v>1536</v>
      </c>
      <c r="I25" s="18">
        <v>1024</v>
      </c>
      <c r="J25" s="4">
        <v>1</v>
      </c>
      <c r="K25" s="4" t="s">
        <v>390</v>
      </c>
    </row>
    <row r="26" spans="1:11" ht="12.75">
      <c r="A26" s="4" t="s">
        <v>203</v>
      </c>
      <c r="B26" s="4" t="s">
        <v>391</v>
      </c>
      <c r="C26" s="11" t="s">
        <v>392</v>
      </c>
      <c r="D26" s="44">
        <v>0.4</v>
      </c>
      <c r="E26" s="4">
        <v>15</v>
      </c>
      <c r="F26" s="21">
        <v>8000</v>
      </c>
      <c r="G26" s="13">
        <v>120000</v>
      </c>
      <c r="H26" s="13">
        <v>72000</v>
      </c>
      <c r="I26" s="18">
        <f t="shared" si="1"/>
        <v>48000</v>
      </c>
      <c r="J26" s="4">
        <v>1</v>
      </c>
      <c r="K26" s="4" t="s">
        <v>393</v>
      </c>
    </row>
    <row r="27" spans="1:11" ht="12.75">
      <c r="A27" s="4" t="s">
        <v>204</v>
      </c>
      <c r="B27" s="4" t="s">
        <v>394</v>
      </c>
      <c r="C27" s="11" t="s">
        <v>383</v>
      </c>
      <c r="D27" s="44">
        <v>0.4</v>
      </c>
      <c r="E27" s="4">
        <v>0.16</v>
      </c>
      <c r="F27" s="21">
        <v>4000</v>
      </c>
      <c r="G27" s="13">
        <v>640</v>
      </c>
      <c r="H27" s="13">
        <v>384</v>
      </c>
      <c r="I27" s="18">
        <f t="shared" si="1"/>
        <v>256</v>
      </c>
      <c r="J27" s="4">
        <v>1</v>
      </c>
      <c r="K27" s="4" t="s">
        <v>395</v>
      </c>
    </row>
    <row r="28" spans="1:11" ht="12.75">
      <c r="A28" s="4" t="s">
        <v>205</v>
      </c>
      <c r="B28" s="4" t="s">
        <v>396</v>
      </c>
      <c r="C28" s="11" t="s">
        <v>397</v>
      </c>
      <c r="D28" s="44">
        <v>0.4</v>
      </c>
      <c r="E28" s="4">
        <v>10</v>
      </c>
      <c r="F28" s="21">
        <v>550</v>
      </c>
      <c r="G28" s="13">
        <v>5500</v>
      </c>
      <c r="H28" s="13">
        <v>5500</v>
      </c>
      <c r="I28" s="18">
        <f t="shared" si="1"/>
        <v>0</v>
      </c>
      <c r="J28" s="4">
        <v>10</v>
      </c>
      <c r="K28" s="4" t="s">
        <v>398</v>
      </c>
    </row>
    <row r="29" spans="1:11" ht="12.75">
      <c r="A29" s="4" t="s">
        <v>206</v>
      </c>
      <c r="B29" s="4" t="s">
        <v>399</v>
      </c>
      <c r="C29" s="11" t="s">
        <v>400</v>
      </c>
      <c r="D29" s="44">
        <v>0.4</v>
      </c>
      <c r="E29" s="4">
        <v>30</v>
      </c>
      <c r="F29" s="21">
        <v>8000</v>
      </c>
      <c r="G29" s="13">
        <v>240000</v>
      </c>
      <c r="H29" s="13">
        <v>144000</v>
      </c>
      <c r="I29" s="18">
        <f t="shared" si="1"/>
        <v>96000</v>
      </c>
      <c r="J29" s="4">
        <v>1</v>
      </c>
      <c r="K29" s="4" t="s">
        <v>401</v>
      </c>
    </row>
    <row r="30" spans="1:11" ht="12.75">
      <c r="A30" s="4" t="s">
        <v>207</v>
      </c>
      <c r="B30" s="4" t="s">
        <v>402</v>
      </c>
      <c r="C30" s="11" t="s">
        <v>403</v>
      </c>
      <c r="D30" s="44">
        <v>0.4</v>
      </c>
      <c r="E30" s="4">
        <v>5</v>
      </c>
      <c r="F30" s="21">
        <v>4000</v>
      </c>
      <c r="G30" s="13">
        <v>20000</v>
      </c>
      <c r="H30" s="13">
        <v>12000</v>
      </c>
      <c r="I30" s="18">
        <v>8000</v>
      </c>
      <c r="J30" s="4">
        <v>1</v>
      </c>
      <c r="K30" s="4" t="s">
        <v>404</v>
      </c>
    </row>
    <row r="31" spans="1:11" ht="12.75">
      <c r="A31" s="4" t="s">
        <v>208</v>
      </c>
      <c r="B31" s="4" t="s">
        <v>405</v>
      </c>
      <c r="C31" s="11" t="s">
        <v>406</v>
      </c>
      <c r="D31" s="44">
        <v>0.4</v>
      </c>
      <c r="E31" s="4">
        <v>0.3</v>
      </c>
      <c r="F31" s="21">
        <v>4000</v>
      </c>
      <c r="G31" s="13">
        <v>1200</v>
      </c>
      <c r="H31" s="13">
        <v>720</v>
      </c>
      <c r="I31" s="18">
        <v>480</v>
      </c>
      <c r="J31" s="4">
        <v>1</v>
      </c>
      <c r="K31" s="4" t="s">
        <v>407</v>
      </c>
    </row>
    <row r="32" spans="1:11" ht="12.75">
      <c r="A32" s="4">
        <v>21</v>
      </c>
      <c r="B32" s="4" t="s">
        <v>408</v>
      </c>
      <c r="C32" s="11" t="s">
        <v>409</v>
      </c>
      <c r="D32" s="44">
        <v>0.4</v>
      </c>
      <c r="E32" s="4">
        <v>5</v>
      </c>
      <c r="F32" s="21">
        <v>4000</v>
      </c>
      <c r="G32" s="13">
        <v>40000</v>
      </c>
      <c r="H32" s="13">
        <v>24000</v>
      </c>
      <c r="I32" s="18">
        <f>G32-H32</f>
        <v>16000</v>
      </c>
      <c r="J32" s="4">
        <v>1</v>
      </c>
      <c r="K32" s="4" t="s">
        <v>410</v>
      </c>
    </row>
    <row r="33" spans="1:11" ht="12.75">
      <c r="A33" s="4">
        <v>22</v>
      </c>
      <c r="B33" s="4" t="s">
        <v>411</v>
      </c>
      <c r="C33" s="11" t="s">
        <v>383</v>
      </c>
      <c r="D33" s="44">
        <v>0.4</v>
      </c>
      <c r="E33" s="4">
        <v>0.5</v>
      </c>
      <c r="F33" s="21">
        <v>4000</v>
      </c>
      <c r="G33" s="13">
        <v>2000</v>
      </c>
      <c r="H33" s="13">
        <v>1200</v>
      </c>
      <c r="I33" s="18">
        <f>G33-H33</f>
        <v>800</v>
      </c>
      <c r="J33" s="4">
        <v>1</v>
      </c>
      <c r="K33" s="4" t="s">
        <v>412</v>
      </c>
    </row>
    <row r="34" spans="1:11" ht="12.75">
      <c r="A34" s="4">
        <v>23</v>
      </c>
      <c r="B34" s="4" t="s">
        <v>413</v>
      </c>
      <c r="C34" s="11" t="s">
        <v>414</v>
      </c>
      <c r="D34" s="44">
        <v>10</v>
      </c>
      <c r="E34" s="4">
        <v>7</v>
      </c>
      <c r="F34" s="21">
        <v>11200</v>
      </c>
      <c r="G34" s="13">
        <v>78400</v>
      </c>
      <c r="H34" s="18">
        <v>33602</v>
      </c>
      <c r="I34" s="18">
        <f>G34-H34</f>
        <v>44798</v>
      </c>
      <c r="J34" s="4">
        <v>1</v>
      </c>
      <c r="K34" s="4" t="s">
        <v>415</v>
      </c>
    </row>
    <row r="35" spans="1:11" ht="12.75">
      <c r="A35" s="4">
        <v>24</v>
      </c>
      <c r="B35" s="4"/>
      <c r="C35" s="11"/>
      <c r="D35" s="44"/>
      <c r="E35" s="4">
        <f>SUM(E11:E34)</f>
        <v>141.8</v>
      </c>
      <c r="F35" s="21"/>
      <c r="G35" s="13">
        <f>SUM(G11:G34)</f>
        <v>1045700</v>
      </c>
      <c r="H35" s="13">
        <v>570625</v>
      </c>
      <c r="I35" s="18">
        <f>SUM(I11:I34)</f>
        <v>475074.2</v>
      </c>
      <c r="J35" s="4">
        <f>SUM(J11:J34)</f>
        <v>32</v>
      </c>
      <c r="K35" s="4"/>
    </row>
    <row r="36" spans="1:11" ht="13.5" thickBot="1">
      <c r="A36" s="5">
        <v>25</v>
      </c>
      <c r="B36" s="5"/>
      <c r="C36" s="7"/>
      <c r="D36" s="45"/>
      <c r="E36" s="5"/>
      <c r="F36" s="22"/>
      <c r="G36" s="14"/>
      <c r="H36" s="14"/>
      <c r="I36" s="19"/>
      <c r="J36" s="5"/>
      <c r="K36" s="5"/>
    </row>
    <row r="39" spans="3:8" ht="18">
      <c r="C39" s="121" t="s">
        <v>343</v>
      </c>
      <c r="D39" s="121"/>
      <c r="E39" s="121"/>
      <c r="F39" s="121"/>
      <c r="G39" s="121"/>
      <c r="H39" s="121"/>
    </row>
    <row r="40" spans="3:8" ht="18.75" thickBot="1">
      <c r="C40" s="24"/>
      <c r="D40" s="24"/>
      <c r="E40" s="24"/>
      <c r="F40" s="24"/>
      <c r="G40" s="24"/>
      <c r="H40" s="24"/>
    </row>
    <row r="41" spans="3:10" ht="15.75" thickBot="1">
      <c r="C41" s="28" t="s">
        <v>332</v>
      </c>
      <c r="D41" s="28" t="s">
        <v>334</v>
      </c>
      <c r="E41" s="28" t="s">
        <v>335</v>
      </c>
      <c r="F41" s="28" t="s">
        <v>336</v>
      </c>
      <c r="G41" s="28" t="s">
        <v>338</v>
      </c>
      <c r="H41" s="28" t="s">
        <v>417</v>
      </c>
      <c r="I41" s="28" t="s">
        <v>416</v>
      </c>
      <c r="J41" s="28" t="s">
        <v>339</v>
      </c>
    </row>
    <row r="42" spans="3:10" ht="12.75">
      <c r="C42" s="33"/>
      <c r="D42" s="6"/>
      <c r="E42" s="6"/>
      <c r="F42" s="6"/>
      <c r="G42" s="6"/>
      <c r="H42" s="6"/>
      <c r="I42" s="6"/>
      <c r="J42" s="6"/>
    </row>
    <row r="43" spans="2:10" ht="15">
      <c r="B43" s="26"/>
      <c r="C43" s="30" t="s">
        <v>330</v>
      </c>
      <c r="D43" s="4"/>
      <c r="E43" s="4"/>
      <c r="F43" s="4"/>
      <c r="G43" s="4"/>
      <c r="H43" s="4"/>
      <c r="I43" s="4"/>
      <c r="J43" s="4"/>
    </row>
    <row r="44" spans="2:10" ht="12.75">
      <c r="B44" s="25"/>
      <c r="C44" s="29" t="s">
        <v>341</v>
      </c>
      <c r="D44" s="29">
        <v>10</v>
      </c>
      <c r="E44" s="4">
        <v>44.8</v>
      </c>
      <c r="F44" s="4">
        <v>45</v>
      </c>
      <c r="G44" s="4">
        <v>3</v>
      </c>
      <c r="H44" s="4">
        <v>10</v>
      </c>
      <c r="I44" s="4">
        <v>29</v>
      </c>
      <c r="J44" s="4">
        <v>141.8</v>
      </c>
    </row>
    <row r="45" spans="2:10" ht="12.75">
      <c r="B45" s="25"/>
      <c r="C45" s="29" t="s">
        <v>340</v>
      </c>
      <c r="D45" s="29">
        <v>10</v>
      </c>
      <c r="E45" s="4">
        <v>15</v>
      </c>
      <c r="F45" s="4">
        <v>2</v>
      </c>
      <c r="G45" s="4">
        <v>1</v>
      </c>
      <c r="H45" s="4">
        <v>1</v>
      </c>
      <c r="I45" s="4">
        <v>3</v>
      </c>
      <c r="J45" s="4">
        <v>32</v>
      </c>
    </row>
    <row r="46" spans="2:10" ht="13.5" thickBot="1">
      <c r="B46" s="25"/>
      <c r="C46" s="34" t="s">
        <v>331</v>
      </c>
      <c r="D46" s="35">
        <v>5500</v>
      </c>
      <c r="E46" s="14">
        <v>117120</v>
      </c>
      <c r="F46" s="36">
        <v>216000</v>
      </c>
      <c r="G46" s="36">
        <v>28800</v>
      </c>
      <c r="H46" s="14">
        <v>63996.8</v>
      </c>
      <c r="I46" s="36">
        <v>139208</v>
      </c>
      <c r="J46" s="36">
        <v>570625</v>
      </c>
    </row>
    <row r="47" spans="2:10" ht="12.75">
      <c r="B47" s="25"/>
      <c r="C47" s="29"/>
      <c r="D47" s="4"/>
      <c r="E47" s="4"/>
      <c r="F47" s="4"/>
      <c r="G47" s="4"/>
      <c r="H47" s="4"/>
      <c r="I47" s="4"/>
      <c r="J47" s="4"/>
    </row>
    <row r="48" spans="2:10" ht="15">
      <c r="B48" s="25"/>
      <c r="C48" s="30" t="s">
        <v>329</v>
      </c>
      <c r="D48" s="4"/>
      <c r="E48" s="4"/>
      <c r="F48" s="4"/>
      <c r="G48" s="4"/>
      <c r="H48" s="4"/>
      <c r="I48" s="4"/>
      <c r="J48" s="4"/>
    </row>
    <row r="49" spans="2:10" ht="12.75">
      <c r="B49" s="25"/>
      <c r="C49" s="29" t="s">
        <v>342</v>
      </c>
      <c r="D49" s="4">
        <v>3528</v>
      </c>
      <c r="E49" s="4"/>
      <c r="F49" s="4"/>
      <c r="G49" s="4"/>
      <c r="H49" s="4"/>
      <c r="I49" s="4"/>
      <c r="J49" s="4"/>
    </row>
    <row r="50" spans="2:10" ht="12.75">
      <c r="B50" s="25"/>
      <c r="C50" s="29" t="s">
        <v>340</v>
      </c>
      <c r="D50" s="4">
        <v>392</v>
      </c>
      <c r="E50" s="4"/>
      <c r="F50" s="4"/>
      <c r="G50" s="4"/>
      <c r="H50" s="4"/>
      <c r="I50" s="4"/>
      <c r="J50" s="4"/>
    </row>
    <row r="51" spans="3:10" ht="12.75">
      <c r="C51" s="29" t="s">
        <v>331</v>
      </c>
      <c r="D51" s="13">
        <v>215600</v>
      </c>
      <c r="E51" s="4"/>
      <c r="F51" s="4"/>
      <c r="G51" s="4"/>
      <c r="H51" s="4"/>
      <c r="I51" s="4"/>
      <c r="J51" s="31"/>
    </row>
    <row r="52" spans="3:10" ht="13.5" thickBot="1">
      <c r="C52" s="7"/>
      <c r="D52" s="5"/>
      <c r="E52" s="5"/>
      <c r="F52" s="5"/>
      <c r="G52" s="5"/>
      <c r="H52" s="5"/>
      <c r="I52" s="5"/>
      <c r="J52" s="5"/>
    </row>
  </sheetData>
  <mergeCells count="4">
    <mergeCell ref="A1:K1"/>
    <mergeCell ref="A2:K2"/>
    <mergeCell ref="A3:K3"/>
    <mergeCell ref="C39:H39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D35">
      <selection activeCell="I33" sqref="I33"/>
    </sheetView>
  </sheetViews>
  <sheetFormatPr defaultColWidth="9.00390625" defaultRowHeight="12.75"/>
  <cols>
    <col min="1" max="1" width="6.25390625" style="1" customWidth="1"/>
    <col min="2" max="2" width="18.75390625" style="1" customWidth="1"/>
    <col min="3" max="3" width="45.875" style="0" customWidth="1"/>
    <col min="4" max="4" width="12.75390625" style="1" customWidth="1"/>
    <col min="5" max="5" width="16.00390625" style="1" customWidth="1"/>
    <col min="6" max="6" width="14.75390625" style="1" customWidth="1"/>
    <col min="7" max="7" width="15.875" style="1" customWidth="1"/>
    <col min="8" max="8" width="20.375" style="1" customWidth="1"/>
    <col min="9" max="9" width="18.875" style="1" customWidth="1"/>
    <col min="10" max="10" width="15.875" style="1" customWidth="1"/>
    <col min="11" max="11" width="16.625" style="1" customWidth="1"/>
  </cols>
  <sheetData>
    <row r="1" spans="1:11" ht="15.75">
      <c r="A1" s="120" t="s">
        <v>151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>
      <c r="A2" s="120" t="s">
        <v>152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.75">
      <c r="A3" s="120" t="s">
        <v>231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ht="13.5" thickBot="1"/>
    <row r="5" spans="1:11" ht="12.75">
      <c r="A5" s="6"/>
      <c r="B5" s="20"/>
      <c r="C5" s="10"/>
      <c r="D5" s="6"/>
      <c r="E5" s="6"/>
      <c r="F5" s="6"/>
      <c r="G5" s="6"/>
      <c r="H5" s="6"/>
      <c r="I5" s="6"/>
      <c r="J5" s="6"/>
      <c r="K5" s="6"/>
    </row>
    <row r="6" spans="1:11" ht="15.75">
      <c r="A6" s="3"/>
      <c r="B6" s="21"/>
      <c r="C6" s="4" t="s">
        <v>122</v>
      </c>
      <c r="D6" s="4" t="s">
        <v>126</v>
      </c>
      <c r="E6" s="4" t="s">
        <v>129</v>
      </c>
      <c r="F6" s="4" t="s">
        <v>132</v>
      </c>
      <c r="G6" s="4" t="s">
        <v>136</v>
      </c>
      <c r="H6" s="4" t="s">
        <v>138</v>
      </c>
      <c r="I6" s="4" t="s">
        <v>142</v>
      </c>
      <c r="J6" s="4"/>
      <c r="K6" s="4" t="s">
        <v>146</v>
      </c>
    </row>
    <row r="7" spans="1:11" ht="15.75">
      <c r="A7" s="3" t="s">
        <v>154</v>
      </c>
      <c r="B7" s="21" t="s">
        <v>121</v>
      </c>
      <c r="C7" s="4" t="s">
        <v>123</v>
      </c>
      <c r="D7" s="4" t="s">
        <v>127</v>
      </c>
      <c r="E7" s="4" t="s">
        <v>130</v>
      </c>
      <c r="F7" s="4" t="s">
        <v>133</v>
      </c>
      <c r="G7" s="4" t="s">
        <v>137</v>
      </c>
      <c r="H7" s="4" t="s">
        <v>139</v>
      </c>
      <c r="I7" s="4" t="s">
        <v>139</v>
      </c>
      <c r="J7" s="4" t="s">
        <v>144</v>
      </c>
      <c r="K7" s="4" t="s">
        <v>147</v>
      </c>
    </row>
    <row r="8" spans="1:11" ht="12.75">
      <c r="A8" s="4" t="s">
        <v>155</v>
      </c>
      <c r="B8" s="21"/>
      <c r="C8" s="4" t="s">
        <v>124</v>
      </c>
      <c r="D8" s="4" t="s">
        <v>128</v>
      </c>
      <c r="E8" s="4" t="s">
        <v>131</v>
      </c>
      <c r="F8" s="4" t="s">
        <v>134</v>
      </c>
      <c r="G8" s="4"/>
      <c r="H8" s="4" t="s">
        <v>140</v>
      </c>
      <c r="I8" s="4" t="s">
        <v>140</v>
      </c>
      <c r="J8" s="4" t="s">
        <v>145</v>
      </c>
      <c r="K8" s="4" t="s">
        <v>148</v>
      </c>
    </row>
    <row r="9" spans="1:11" ht="12.75">
      <c r="A9" s="4"/>
      <c r="B9" s="21"/>
      <c r="C9" s="4" t="s">
        <v>125</v>
      </c>
      <c r="D9" s="4"/>
      <c r="E9" s="4"/>
      <c r="F9" s="4" t="s">
        <v>135</v>
      </c>
      <c r="G9" s="4" t="s">
        <v>135</v>
      </c>
      <c r="H9" s="4" t="s">
        <v>141</v>
      </c>
      <c r="I9" s="4" t="s">
        <v>143</v>
      </c>
      <c r="J9" s="4"/>
      <c r="K9" s="4" t="s">
        <v>149</v>
      </c>
    </row>
    <row r="10" spans="1:11" ht="13.5" thickBot="1">
      <c r="A10" s="5"/>
      <c r="B10" s="22"/>
      <c r="C10" s="7"/>
      <c r="D10" s="5"/>
      <c r="E10" s="5"/>
      <c r="F10" s="5"/>
      <c r="G10" s="5"/>
      <c r="H10" s="5" t="s">
        <v>135</v>
      </c>
      <c r="I10" s="5" t="s">
        <v>135</v>
      </c>
      <c r="J10" s="5"/>
      <c r="K10" s="5" t="s">
        <v>150</v>
      </c>
    </row>
    <row r="11" spans="1:11" ht="13.5" thickBot="1">
      <c r="A11" s="9">
        <v>1</v>
      </c>
      <c r="B11" s="23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1" ht="12.75">
      <c r="A12" s="6"/>
      <c r="B12" s="6"/>
      <c r="C12" s="10"/>
      <c r="D12" s="6"/>
      <c r="E12" s="6"/>
      <c r="F12" s="6"/>
      <c r="G12" s="6"/>
      <c r="H12" s="6"/>
      <c r="I12" s="6"/>
      <c r="J12" s="6"/>
      <c r="K12" s="6"/>
    </row>
    <row r="13" spans="1:11" ht="12.75">
      <c r="A13" s="4" t="s">
        <v>178</v>
      </c>
      <c r="B13" s="4" t="s">
        <v>153</v>
      </c>
      <c r="C13" s="11" t="s">
        <v>156</v>
      </c>
      <c r="D13" s="4">
        <v>0.4</v>
      </c>
      <c r="E13" s="4">
        <v>111.4</v>
      </c>
      <c r="F13" s="4">
        <v>16000</v>
      </c>
      <c r="G13" s="13">
        <v>1728400</v>
      </c>
      <c r="H13" s="27">
        <v>763936.64</v>
      </c>
      <c r="I13" s="13">
        <f>G13-H13</f>
        <v>964463.36</v>
      </c>
      <c r="J13" s="4">
        <v>1</v>
      </c>
      <c r="K13" s="4" t="s">
        <v>157</v>
      </c>
    </row>
    <row r="14" spans="1:11" ht="12.75">
      <c r="A14" s="4" t="s">
        <v>179</v>
      </c>
      <c r="B14" s="4" t="s">
        <v>158</v>
      </c>
      <c r="C14" s="11" t="s">
        <v>159</v>
      </c>
      <c r="D14" s="4">
        <v>0.4</v>
      </c>
      <c r="E14" s="4">
        <v>1</v>
      </c>
      <c r="F14" s="4">
        <v>4000</v>
      </c>
      <c r="G14" s="13">
        <f>E14*F14</f>
        <v>4000</v>
      </c>
      <c r="H14" s="13">
        <v>2400</v>
      </c>
      <c r="I14" s="13">
        <f>G14-H14</f>
        <v>1600</v>
      </c>
      <c r="J14" s="4">
        <v>1</v>
      </c>
      <c r="K14" s="4" t="s">
        <v>160</v>
      </c>
    </row>
    <row r="15" spans="1:11" ht="12.75">
      <c r="A15" s="4" t="s">
        <v>180</v>
      </c>
      <c r="B15" s="4" t="s">
        <v>161</v>
      </c>
      <c r="C15" s="11" t="s">
        <v>159</v>
      </c>
      <c r="D15" s="4">
        <v>0.4</v>
      </c>
      <c r="E15" s="4">
        <v>5.5</v>
      </c>
      <c r="F15" s="4">
        <v>4000</v>
      </c>
      <c r="G15" s="13">
        <f>E15*F15</f>
        <v>22000</v>
      </c>
      <c r="H15" s="13">
        <v>13200</v>
      </c>
      <c r="I15" s="13">
        <f>G15-H15</f>
        <v>8800</v>
      </c>
      <c r="J15" s="4">
        <v>1</v>
      </c>
      <c r="K15" s="4" t="s">
        <v>160</v>
      </c>
    </row>
    <row r="16" spans="1:11" ht="12.75">
      <c r="A16" s="4" t="s">
        <v>181</v>
      </c>
      <c r="B16" s="4" t="s">
        <v>162</v>
      </c>
      <c r="C16" s="11" t="s">
        <v>163</v>
      </c>
      <c r="D16" s="4">
        <v>0.4</v>
      </c>
      <c r="E16" s="4">
        <v>5</v>
      </c>
      <c r="F16" s="4">
        <v>4000</v>
      </c>
      <c r="G16" s="13">
        <f>E16*F16</f>
        <v>20000</v>
      </c>
      <c r="H16" s="13">
        <v>12000</v>
      </c>
      <c r="I16" s="13">
        <f>G16-H16</f>
        <v>8000</v>
      </c>
      <c r="J16" s="4">
        <v>1</v>
      </c>
      <c r="K16" s="4" t="s">
        <v>164</v>
      </c>
    </row>
    <row r="17" spans="1:11" ht="12.75">
      <c r="A17" s="4" t="s">
        <v>182</v>
      </c>
      <c r="B17" s="4" t="s">
        <v>166</v>
      </c>
      <c r="C17" s="12" t="s">
        <v>165</v>
      </c>
      <c r="D17" s="4">
        <v>0.4</v>
      </c>
      <c r="E17" s="4">
        <v>4.5</v>
      </c>
      <c r="F17" s="4">
        <v>4000</v>
      </c>
      <c r="G17" s="13">
        <f>E17*F17</f>
        <v>18000</v>
      </c>
      <c r="H17" s="13">
        <v>10800</v>
      </c>
      <c r="I17" s="18">
        <f>G17-H17</f>
        <v>7200</v>
      </c>
      <c r="J17" s="4">
        <v>1</v>
      </c>
      <c r="K17" s="4" t="s">
        <v>167</v>
      </c>
    </row>
    <row r="18" spans="1:11" ht="12.75">
      <c r="A18" s="4" t="s">
        <v>183</v>
      </c>
      <c r="B18" s="4" t="s">
        <v>168</v>
      </c>
      <c r="C18" s="11" t="s">
        <v>169</v>
      </c>
      <c r="D18" s="4">
        <v>0.4</v>
      </c>
      <c r="E18" s="4">
        <v>5</v>
      </c>
      <c r="F18" s="4">
        <v>550</v>
      </c>
      <c r="G18" s="13">
        <v>550</v>
      </c>
      <c r="H18" s="13">
        <v>550</v>
      </c>
      <c r="I18" s="17">
        <v>0</v>
      </c>
      <c r="J18" s="4">
        <v>1</v>
      </c>
      <c r="K18" s="4" t="s">
        <v>170</v>
      </c>
    </row>
    <row r="19" spans="1:11" ht="12.75">
      <c r="A19" s="4" t="s">
        <v>184</v>
      </c>
      <c r="B19" s="4" t="s">
        <v>171</v>
      </c>
      <c r="C19" s="11" t="s">
        <v>172</v>
      </c>
      <c r="D19" s="4">
        <v>0.4</v>
      </c>
      <c r="E19" s="4">
        <v>2.8</v>
      </c>
      <c r="F19" s="4">
        <v>4000</v>
      </c>
      <c r="G19" s="13">
        <f aca="true" t="shared" si="0" ref="G19:G24">E19*F19</f>
        <v>11200</v>
      </c>
      <c r="H19" s="13">
        <v>6720</v>
      </c>
      <c r="I19" s="18">
        <f aca="true" t="shared" si="1" ref="I19:I24">G19-H19</f>
        <v>4480</v>
      </c>
      <c r="J19" s="4">
        <v>1</v>
      </c>
      <c r="K19" s="4" t="s">
        <v>173</v>
      </c>
    </row>
    <row r="20" spans="1:11" ht="12.75">
      <c r="A20" s="4" t="s">
        <v>174</v>
      </c>
      <c r="B20" s="4" t="s">
        <v>175</v>
      </c>
      <c r="C20" s="11" t="s">
        <v>176</v>
      </c>
      <c r="D20" s="4">
        <v>0.4</v>
      </c>
      <c r="E20" s="4">
        <v>98</v>
      </c>
      <c r="F20" s="4">
        <v>15000</v>
      </c>
      <c r="G20" s="13">
        <f t="shared" si="0"/>
        <v>1470000</v>
      </c>
      <c r="H20" s="13">
        <v>882000</v>
      </c>
      <c r="I20" s="18">
        <f t="shared" si="1"/>
        <v>588000</v>
      </c>
      <c r="J20" s="4">
        <v>1</v>
      </c>
      <c r="K20" s="4" t="s">
        <v>177</v>
      </c>
    </row>
    <row r="21" spans="1:11" ht="12.75">
      <c r="A21" s="4" t="s">
        <v>185</v>
      </c>
      <c r="B21" s="4" t="s">
        <v>186</v>
      </c>
      <c r="C21" s="11" t="s">
        <v>187</v>
      </c>
      <c r="D21" s="4">
        <v>0.4</v>
      </c>
      <c r="E21" s="4">
        <v>5</v>
      </c>
      <c r="F21" s="4">
        <v>4000</v>
      </c>
      <c r="G21" s="13">
        <f t="shared" si="0"/>
        <v>20000</v>
      </c>
      <c r="H21" s="13">
        <v>12000</v>
      </c>
      <c r="I21" s="18">
        <f t="shared" si="1"/>
        <v>8000</v>
      </c>
      <c r="J21" s="4">
        <v>1</v>
      </c>
      <c r="K21" s="4" t="s">
        <v>188</v>
      </c>
    </row>
    <row r="22" spans="1:11" ht="12.75">
      <c r="A22" s="4" t="s">
        <v>189</v>
      </c>
      <c r="B22" s="4" t="s">
        <v>190</v>
      </c>
      <c r="C22" s="11" t="s">
        <v>191</v>
      </c>
      <c r="D22" s="4">
        <v>0.4</v>
      </c>
      <c r="E22" s="4">
        <v>20</v>
      </c>
      <c r="F22" s="4">
        <v>8000</v>
      </c>
      <c r="G22" s="13">
        <f t="shared" si="0"/>
        <v>160000</v>
      </c>
      <c r="H22" s="13">
        <v>96000</v>
      </c>
      <c r="I22" s="18">
        <f t="shared" si="1"/>
        <v>64000</v>
      </c>
      <c r="J22" s="4">
        <v>1</v>
      </c>
      <c r="K22" s="4" t="s">
        <v>192</v>
      </c>
    </row>
    <row r="23" spans="1:11" ht="12.75">
      <c r="A23" s="4" t="s">
        <v>193</v>
      </c>
      <c r="B23" s="4" t="s">
        <v>194</v>
      </c>
      <c r="C23" s="11" t="s">
        <v>195</v>
      </c>
      <c r="D23" s="4">
        <v>0.4</v>
      </c>
      <c r="E23" s="4">
        <v>5</v>
      </c>
      <c r="F23" s="4">
        <v>4000</v>
      </c>
      <c r="G23" s="13">
        <f t="shared" si="0"/>
        <v>20000</v>
      </c>
      <c r="H23" s="16">
        <v>12000</v>
      </c>
      <c r="I23" s="18">
        <f t="shared" si="1"/>
        <v>8000</v>
      </c>
      <c r="J23" s="4">
        <v>1</v>
      </c>
      <c r="K23" s="4" t="s">
        <v>196</v>
      </c>
    </row>
    <row r="24" spans="1:11" ht="12.75">
      <c r="A24" s="4" t="s">
        <v>197</v>
      </c>
      <c r="B24" s="4" t="s">
        <v>198</v>
      </c>
      <c r="C24" s="11" t="s">
        <v>199</v>
      </c>
      <c r="D24" s="4">
        <v>0.4</v>
      </c>
      <c r="E24" s="4">
        <v>10</v>
      </c>
      <c r="F24" s="4">
        <v>4000</v>
      </c>
      <c r="G24" s="13">
        <f t="shared" si="0"/>
        <v>40000</v>
      </c>
      <c r="H24" s="13">
        <v>24000</v>
      </c>
      <c r="I24" s="18">
        <f t="shared" si="1"/>
        <v>16000</v>
      </c>
      <c r="J24" s="4">
        <v>1</v>
      </c>
      <c r="K24" s="4" t="s">
        <v>200</v>
      </c>
    </row>
    <row r="25" spans="1:11" ht="12.75">
      <c r="A25" s="4" t="s">
        <v>201</v>
      </c>
      <c r="B25" s="4" t="s">
        <v>210</v>
      </c>
      <c r="C25" s="12" t="s">
        <v>209</v>
      </c>
      <c r="D25" s="4">
        <v>0.4</v>
      </c>
      <c r="E25" s="4">
        <v>7</v>
      </c>
      <c r="F25" s="4">
        <v>4000</v>
      </c>
      <c r="G25" s="13">
        <f aca="true" t="shared" si="2" ref="G25:G30">E25*F25</f>
        <v>28000</v>
      </c>
      <c r="H25" s="13">
        <v>16800</v>
      </c>
      <c r="I25" s="18">
        <f aca="true" t="shared" si="3" ref="I25:I30">G25-H25</f>
        <v>11200</v>
      </c>
      <c r="J25" s="4">
        <v>1</v>
      </c>
      <c r="K25" s="4" t="s">
        <v>211</v>
      </c>
    </row>
    <row r="26" spans="1:11" ht="12.75">
      <c r="A26" s="4" t="s">
        <v>202</v>
      </c>
      <c r="B26" s="4" t="s">
        <v>212</v>
      </c>
      <c r="C26" s="11" t="s">
        <v>216</v>
      </c>
      <c r="D26" s="4">
        <v>0.4</v>
      </c>
      <c r="E26" s="4">
        <v>30</v>
      </c>
      <c r="F26" s="4">
        <v>550</v>
      </c>
      <c r="G26" s="13">
        <f t="shared" si="2"/>
        <v>16500</v>
      </c>
      <c r="H26" s="13">
        <v>16500</v>
      </c>
      <c r="I26" s="18">
        <f t="shared" si="3"/>
        <v>0</v>
      </c>
      <c r="J26" s="4">
        <v>30</v>
      </c>
      <c r="K26" s="4" t="s">
        <v>213</v>
      </c>
    </row>
    <row r="27" spans="1:11" ht="12.75">
      <c r="A27" s="4" t="s">
        <v>203</v>
      </c>
      <c r="B27" s="4" t="s">
        <v>214</v>
      </c>
      <c r="C27" s="11" t="s">
        <v>215</v>
      </c>
      <c r="D27" s="4">
        <v>0.4</v>
      </c>
      <c r="E27" s="4">
        <v>5</v>
      </c>
      <c r="F27" s="4">
        <v>8000</v>
      </c>
      <c r="G27" s="13">
        <f t="shared" si="2"/>
        <v>40000</v>
      </c>
      <c r="H27" s="13">
        <v>24000</v>
      </c>
      <c r="I27" s="18">
        <f t="shared" si="3"/>
        <v>16000</v>
      </c>
      <c r="J27" s="4">
        <v>1</v>
      </c>
      <c r="K27" s="4" t="s">
        <v>217</v>
      </c>
    </row>
    <row r="28" spans="1:11" ht="12.75">
      <c r="A28" s="4" t="s">
        <v>204</v>
      </c>
      <c r="B28" s="4" t="s">
        <v>218</v>
      </c>
      <c r="C28" s="11" t="s">
        <v>219</v>
      </c>
      <c r="D28" s="4">
        <v>0.4</v>
      </c>
      <c r="E28" s="4">
        <v>3</v>
      </c>
      <c r="F28" s="4">
        <v>4000</v>
      </c>
      <c r="G28" s="13">
        <f t="shared" si="2"/>
        <v>12000</v>
      </c>
      <c r="H28" s="13">
        <v>7200</v>
      </c>
      <c r="I28" s="18">
        <f t="shared" si="3"/>
        <v>4800</v>
      </c>
      <c r="J28" s="4">
        <v>1</v>
      </c>
      <c r="K28" s="4" t="s">
        <v>220</v>
      </c>
    </row>
    <row r="29" spans="1:11" ht="12.75">
      <c r="A29" s="4" t="s">
        <v>205</v>
      </c>
      <c r="B29" s="4" t="s">
        <v>221</v>
      </c>
      <c r="C29" s="11" t="s">
        <v>222</v>
      </c>
      <c r="D29" s="4">
        <v>0.4</v>
      </c>
      <c r="E29" s="4">
        <v>3</v>
      </c>
      <c r="F29" s="4">
        <v>16000</v>
      </c>
      <c r="G29" s="13">
        <f t="shared" si="2"/>
        <v>48000</v>
      </c>
      <c r="H29" s="13">
        <v>28800</v>
      </c>
      <c r="I29" s="18">
        <f t="shared" si="3"/>
        <v>19200</v>
      </c>
      <c r="J29" s="4">
        <v>1</v>
      </c>
      <c r="K29" s="4" t="s">
        <v>223</v>
      </c>
    </row>
    <row r="30" spans="1:11" ht="12.75">
      <c r="A30" s="4" t="s">
        <v>206</v>
      </c>
      <c r="B30" s="4" t="s">
        <v>224</v>
      </c>
      <c r="C30" s="11" t="s">
        <v>225</v>
      </c>
      <c r="D30" s="4">
        <v>0.4</v>
      </c>
      <c r="E30" s="4">
        <v>1</v>
      </c>
      <c r="F30" s="4">
        <v>4000</v>
      </c>
      <c r="G30" s="13">
        <f t="shared" si="2"/>
        <v>4000</v>
      </c>
      <c r="H30" s="13">
        <v>2400</v>
      </c>
      <c r="I30" s="18">
        <f t="shared" si="3"/>
        <v>1600</v>
      </c>
      <c r="J30" s="4">
        <v>1</v>
      </c>
      <c r="K30" s="4" t="s">
        <v>226</v>
      </c>
    </row>
    <row r="31" spans="1:11" ht="12.75">
      <c r="A31" s="4" t="s">
        <v>207</v>
      </c>
      <c r="B31" s="4" t="s">
        <v>227</v>
      </c>
      <c r="C31" s="11" t="s">
        <v>228</v>
      </c>
      <c r="D31" s="4">
        <v>0.4</v>
      </c>
      <c r="E31" s="4">
        <v>10</v>
      </c>
      <c r="F31" s="4">
        <v>4000</v>
      </c>
      <c r="G31" s="13">
        <f aca="true" t="shared" si="4" ref="G31:G57">E31*F31</f>
        <v>40000</v>
      </c>
      <c r="H31" s="13">
        <v>24000</v>
      </c>
      <c r="I31" s="18">
        <f aca="true" t="shared" si="5" ref="I31:I57">G31-H31</f>
        <v>16000</v>
      </c>
      <c r="J31" s="4">
        <v>1</v>
      </c>
      <c r="K31" s="4" t="s">
        <v>229</v>
      </c>
    </row>
    <row r="32" spans="1:11" ht="12.75">
      <c r="A32" s="4" t="s">
        <v>208</v>
      </c>
      <c r="B32" s="4" t="s">
        <v>239</v>
      </c>
      <c r="C32" s="11" t="s">
        <v>240</v>
      </c>
      <c r="D32" s="4">
        <v>0.4</v>
      </c>
      <c r="E32" s="4">
        <v>1</v>
      </c>
      <c r="F32" s="4">
        <v>4000</v>
      </c>
      <c r="G32" s="13">
        <f t="shared" si="4"/>
        <v>4000</v>
      </c>
      <c r="H32" s="13">
        <v>2400</v>
      </c>
      <c r="I32" s="18">
        <f t="shared" si="5"/>
        <v>1600</v>
      </c>
      <c r="J32" s="4">
        <v>1</v>
      </c>
      <c r="K32" s="4" t="s">
        <v>241</v>
      </c>
    </row>
    <row r="33" spans="1:11" ht="12.75">
      <c r="A33" s="4" t="s">
        <v>233</v>
      </c>
      <c r="B33" s="4" t="s">
        <v>242</v>
      </c>
      <c r="C33" s="11" t="s">
        <v>243</v>
      </c>
      <c r="D33" s="4">
        <v>0.4</v>
      </c>
      <c r="E33" s="4">
        <v>29</v>
      </c>
      <c r="F33" s="4">
        <v>16000</v>
      </c>
      <c r="G33" s="13">
        <f t="shared" si="4"/>
        <v>464000</v>
      </c>
      <c r="H33" s="13">
        <v>198870</v>
      </c>
      <c r="I33" s="18">
        <f t="shared" si="5"/>
        <v>265130</v>
      </c>
      <c r="J33" s="4">
        <v>1</v>
      </c>
      <c r="K33" s="4" t="s">
        <v>244</v>
      </c>
    </row>
    <row r="34" spans="1:11" ht="12.75">
      <c r="A34" s="4" t="s">
        <v>234</v>
      </c>
      <c r="B34" s="4" t="s">
        <v>245</v>
      </c>
      <c r="C34" s="11" t="s">
        <v>246</v>
      </c>
      <c r="D34" s="4">
        <v>0.4</v>
      </c>
      <c r="E34" s="4">
        <v>6</v>
      </c>
      <c r="F34" s="4">
        <v>4000</v>
      </c>
      <c r="G34" s="13">
        <f t="shared" si="4"/>
        <v>24000</v>
      </c>
      <c r="H34" s="13">
        <v>14400</v>
      </c>
      <c r="I34" s="18">
        <f t="shared" si="5"/>
        <v>9600</v>
      </c>
      <c r="J34" s="4">
        <v>1</v>
      </c>
      <c r="K34" s="4" t="s">
        <v>247</v>
      </c>
    </row>
    <row r="35" spans="1:11" ht="12.75">
      <c r="A35" s="4" t="s">
        <v>235</v>
      </c>
      <c r="B35" s="4" t="s">
        <v>248</v>
      </c>
      <c r="C35" s="11" t="s">
        <v>249</v>
      </c>
      <c r="D35" s="4">
        <v>0.4</v>
      </c>
      <c r="E35" s="4">
        <v>4.5</v>
      </c>
      <c r="F35" s="4">
        <v>4000</v>
      </c>
      <c r="G35" s="13">
        <f t="shared" si="4"/>
        <v>18000</v>
      </c>
      <c r="H35" s="13">
        <v>10800</v>
      </c>
      <c r="I35" s="18">
        <f t="shared" si="5"/>
        <v>7200</v>
      </c>
      <c r="J35" s="4">
        <v>1</v>
      </c>
      <c r="K35" s="4" t="s">
        <v>250</v>
      </c>
    </row>
    <row r="36" spans="1:11" ht="12.75">
      <c r="A36" s="4" t="s">
        <v>236</v>
      </c>
      <c r="B36" s="4" t="s">
        <v>251</v>
      </c>
      <c r="C36" s="11" t="s">
        <v>252</v>
      </c>
      <c r="D36" s="4">
        <v>0.4</v>
      </c>
      <c r="E36" s="4">
        <v>5</v>
      </c>
      <c r="F36" s="4">
        <v>4000</v>
      </c>
      <c r="G36" s="13">
        <f t="shared" si="4"/>
        <v>20000</v>
      </c>
      <c r="H36" s="13">
        <v>12000</v>
      </c>
      <c r="I36" s="18">
        <f t="shared" si="5"/>
        <v>8000</v>
      </c>
      <c r="J36" s="4">
        <v>1</v>
      </c>
      <c r="K36" s="4" t="s">
        <v>253</v>
      </c>
    </row>
    <row r="37" spans="1:11" ht="12.75">
      <c r="A37" s="4" t="s">
        <v>237</v>
      </c>
      <c r="B37" s="4" t="s">
        <v>254</v>
      </c>
      <c r="C37" s="11" t="s">
        <v>255</v>
      </c>
      <c r="D37" s="4">
        <v>0.4</v>
      </c>
      <c r="E37" s="4">
        <v>0.3</v>
      </c>
      <c r="F37" s="4">
        <v>4000</v>
      </c>
      <c r="G37" s="13">
        <f t="shared" si="4"/>
        <v>1200</v>
      </c>
      <c r="H37" s="13">
        <v>720</v>
      </c>
      <c r="I37" s="18">
        <f t="shared" si="5"/>
        <v>480</v>
      </c>
      <c r="J37" s="4">
        <v>1</v>
      </c>
      <c r="K37" s="4" t="s">
        <v>256</v>
      </c>
    </row>
    <row r="38" spans="1:11" ht="12.75">
      <c r="A38" s="4" t="s">
        <v>238</v>
      </c>
      <c r="B38" s="4" t="s">
        <v>267</v>
      </c>
      <c r="C38" s="11" t="s">
        <v>279</v>
      </c>
      <c r="D38" s="4">
        <v>0.4</v>
      </c>
      <c r="E38" s="4">
        <v>2</v>
      </c>
      <c r="F38" s="4">
        <v>550</v>
      </c>
      <c r="G38" s="13">
        <f t="shared" si="4"/>
        <v>1100</v>
      </c>
      <c r="H38" s="13">
        <v>1100</v>
      </c>
      <c r="I38" s="18">
        <f t="shared" si="5"/>
        <v>0</v>
      </c>
      <c r="J38" s="4">
        <v>2</v>
      </c>
      <c r="K38" s="4" t="s">
        <v>268</v>
      </c>
    </row>
    <row r="39" spans="1:11" ht="12.75">
      <c r="A39" s="4" t="s">
        <v>257</v>
      </c>
      <c r="B39" s="4" t="s">
        <v>271</v>
      </c>
      <c r="C39" s="11" t="s">
        <v>269</v>
      </c>
      <c r="D39" s="4">
        <v>0.4</v>
      </c>
      <c r="E39" s="4">
        <v>10</v>
      </c>
      <c r="F39" s="4">
        <v>4000</v>
      </c>
      <c r="G39" s="13">
        <f t="shared" si="4"/>
        <v>40000</v>
      </c>
      <c r="H39" s="13">
        <v>24000</v>
      </c>
      <c r="I39" s="18">
        <f t="shared" si="5"/>
        <v>16000</v>
      </c>
      <c r="J39" s="4">
        <v>1</v>
      </c>
      <c r="K39" s="4" t="s">
        <v>270</v>
      </c>
    </row>
    <row r="40" spans="1:11" ht="12.75">
      <c r="A40" s="4" t="s">
        <v>258</v>
      </c>
      <c r="B40" s="4" t="s">
        <v>272</v>
      </c>
      <c r="C40" s="11" t="s">
        <v>273</v>
      </c>
      <c r="D40" s="4">
        <v>0.4</v>
      </c>
      <c r="E40" s="4">
        <v>3</v>
      </c>
      <c r="F40" s="4">
        <v>4000</v>
      </c>
      <c r="G40" s="13">
        <f t="shared" si="4"/>
        <v>12000</v>
      </c>
      <c r="H40" s="13">
        <v>7200</v>
      </c>
      <c r="I40" s="18">
        <f t="shared" si="5"/>
        <v>4800</v>
      </c>
      <c r="J40" s="4">
        <v>1</v>
      </c>
      <c r="K40" s="4" t="s">
        <v>274</v>
      </c>
    </row>
    <row r="41" spans="1:11" ht="12.75">
      <c r="A41" s="4" t="s">
        <v>259</v>
      </c>
      <c r="B41" s="4" t="s">
        <v>275</v>
      </c>
      <c r="C41" s="11" t="s">
        <v>276</v>
      </c>
      <c r="D41" s="4">
        <v>0.4</v>
      </c>
      <c r="E41" s="4">
        <v>20</v>
      </c>
      <c r="F41" s="4">
        <v>8000</v>
      </c>
      <c r="G41" s="13">
        <f t="shared" si="4"/>
        <v>160000</v>
      </c>
      <c r="H41" s="13">
        <v>96000</v>
      </c>
      <c r="I41" s="18">
        <f t="shared" si="5"/>
        <v>64000</v>
      </c>
      <c r="J41" s="4">
        <v>1</v>
      </c>
      <c r="K41" s="4" t="s">
        <v>277</v>
      </c>
    </row>
    <row r="42" spans="1:11" ht="12.75">
      <c r="A42" s="4" t="s">
        <v>260</v>
      </c>
      <c r="B42" s="4" t="s">
        <v>278</v>
      </c>
      <c r="C42" s="11" t="s">
        <v>280</v>
      </c>
      <c r="D42" s="4">
        <v>0.4</v>
      </c>
      <c r="E42" s="4">
        <v>6</v>
      </c>
      <c r="F42" s="4">
        <v>550</v>
      </c>
      <c r="G42" s="13">
        <f t="shared" si="4"/>
        <v>3300</v>
      </c>
      <c r="H42" s="13">
        <v>3300</v>
      </c>
      <c r="I42" s="18">
        <f t="shared" si="5"/>
        <v>0</v>
      </c>
      <c r="J42" s="4">
        <v>6</v>
      </c>
      <c r="K42" s="4" t="s">
        <v>281</v>
      </c>
    </row>
    <row r="43" spans="1:11" ht="12.75">
      <c r="A43" s="4" t="s">
        <v>261</v>
      </c>
      <c r="B43" s="4" t="s">
        <v>282</v>
      </c>
      <c r="C43" s="11" t="s">
        <v>283</v>
      </c>
      <c r="D43" s="4">
        <v>0.4</v>
      </c>
      <c r="E43" s="4">
        <v>29</v>
      </c>
      <c r="F43" s="4">
        <v>16000</v>
      </c>
      <c r="G43" s="13">
        <f t="shared" si="4"/>
        <v>464000</v>
      </c>
      <c r="H43" s="13">
        <v>198870.4</v>
      </c>
      <c r="I43" s="18">
        <f t="shared" si="5"/>
        <v>265129.6</v>
      </c>
      <c r="J43" s="4">
        <v>1</v>
      </c>
      <c r="K43" s="4" t="s">
        <v>284</v>
      </c>
    </row>
    <row r="44" spans="1:11" ht="12.75">
      <c r="A44" s="4" t="s">
        <v>262</v>
      </c>
      <c r="B44" s="4" t="s">
        <v>285</v>
      </c>
      <c r="C44" s="11" t="s">
        <v>286</v>
      </c>
      <c r="D44" s="4">
        <v>0.4</v>
      </c>
      <c r="E44" s="4">
        <v>5</v>
      </c>
      <c r="F44" s="4">
        <v>550</v>
      </c>
      <c r="G44" s="13">
        <f t="shared" si="4"/>
        <v>2750</v>
      </c>
      <c r="H44" s="13">
        <v>2750</v>
      </c>
      <c r="I44" s="18">
        <f t="shared" si="5"/>
        <v>0</v>
      </c>
      <c r="J44" s="4">
        <v>5</v>
      </c>
      <c r="K44" s="4" t="s">
        <v>287</v>
      </c>
    </row>
    <row r="45" spans="1:11" ht="12.75">
      <c r="A45" s="4" t="s">
        <v>263</v>
      </c>
      <c r="B45" s="4" t="s">
        <v>288</v>
      </c>
      <c r="C45" s="11" t="s">
        <v>289</v>
      </c>
      <c r="D45" s="4">
        <v>10</v>
      </c>
      <c r="E45" s="4">
        <v>200</v>
      </c>
      <c r="F45" s="4">
        <v>16000</v>
      </c>
      <c r="G45" s="13">
        <f t="shared" si="4"/>
        <v>3200000</v>
      </c>
      <c r="H45" s="13">
        <v>1371520</v>
      </c>
      <c r="I45" s="18">
        <f t="shared" si="5"/>
        <v>1828480</v>
      </c>
      <c r="J45" s="4">
        <v>1</v>
      </c>
      <c r="K45" s="4" t="s">
        <v>290</v>
      </c>
    </row>
    <row r="46" spans="1:11" ht="12.75">
      <c r="A46" s="4" t="s">
        <v>264</v>
      </c>
      <c r="B46" s="4" t="s">
        <v>291</v>
      </c>
      <c r="C46" s="11" t="s">
        <v>292</v>
      </c>
      <c r="D46" s="4">
        <v>0.4</v>
      </c>
      <c r="E46" s="4">
        <v>11</v>
      </c>
      <c r="F46" s="4">
        <v>550</v>
      </c>
      <c r="G46" s="13">
        <f t="shared" si="4"/>
        <v>6050</v>
      </c>
      <c r="H46" s="13">
        <v>6050</v>
      </c>
      <c r="I46" s="18">
        <f t="shared" si="5"/>
        <v>0</v>
      </c>
      <c r="J46" s="4">
        <v>11</v>
      </c>
      <c r="K46" s="4" t="s">
        <v>293</v>
      </c>
    </row>
    <row r="47" spans="1:11" ht="12.75">
      <c r="A47" s="4" t="s">
        <v>265</v>
      </c>
      <c r="B47" s="4" t="s">
        <v>294</v>
      </c>
      <c r="C47" s="11" t="s">
        <v>295</v>
      </c>
      <c r="D47" s="4">
        <v>0.4</v>
      </c>
      <c r="E47" s="4">
        <v>13</v>
      </c>
      <c r="F47" s="4">
        <v>550</v>
      </c>
      <c r="G47" s="13">
        <f t="shared" si="4"/>
        <v>7150</v>
      </c>
      <c r="H47" s="13">
        <v>7150</v>
      </c>
      <c r="I47" s="18">
        <f t="shared" si="5"/>
        <v>0</v>
      </c>
      <c r="J47" s="4">
        <v>13</v>
      </c>
      <c r="K47" s="4" t="s">
        <v>296</v>
      </c>
    </row>
    <row r="48" spans="1:11" ht="12.75">
      <c r="A48" s="4" t="s">
        <v>266</v>
      </c>
      <c r="B48" s="4" t="s">
        <v>429</v>
      </c>
      <c r="C48" s="11" t="s">
        <v>430</v>
      </c>
      <c r="D48" s="4">
        <v>0.4</v>
      </c>
      <c r="E48" s="4">
        <v>3</v>
      </c>
      <c r="F48" s="4">
        <v>550</v>
      </c>
      <c r="G48" s="13">
        <v>1650</v>
      </c>
      <c r="H48" s="13">
        <v>1650</v>
      </c>
      <c r="I48" s="18"/>
      <c r="J48" s="4">
        <v>3</v>
      </c>
      <c r="K48" s="4" t="s">
        <v>431</v>
      </c>
    </row>
    <row r="49" spans="1:11" ht="12.75">
      <c r="A49" s="4" t="s">
        <v>299</v>
      </c>
      <c r="B49" s="4" t="s">
        <v>297</v>
      </c>
      <c r="C49" s="11" t="s">
        <v>304</v>
      </c>
      <c r="D49" s="4">
        <v>0.4</v>
      </c>
      <c r="E49" s="4">
        <v>15</v>
      </c>
      <c r="F49" s="4">
        <v>550</v>
      </c>
      <c r="G49" s="13">
        <f t="shared" si="4"/>
        <v>8250</v>
      </c>
      <c r="H49" s="13">
        <v>8250</v>
      </c>
      <c r="I49" s="18">
        <f t="shared" si="5"/>
        <v>0</v>
      </c>
      <c r="J49" s="4">
        <v>1</v>
      </c>
      <c r="K49" s="4" t="s">
        <v>298</v>
      </c>
    </row>
    <row r="50" spans="1:11" ht="12.75">
      <c r="A50" s="4" t="s">
        <v>301</v>
      </c>
      <c r="B50" s="4" t="s">
        <v>303</v>
      </c>
      <c r="C50" s="11" t="s">
        <v>305</v>
      </c>
      <c r="D50" s="4">
        <v>0.4</v>
      </c>
      <c r="E50" s="4">
        <v>3</v>
      </c>
      <c r="F50" s="4">
        <v>550</v>
      </c>
      <c r="G50" s="13">
        <f t="shared" si="4"/>
        <v>1650</v>
      </c>
      <c r="H50" s="13">
        <v>1650</v>
      </c>
      <c r="I50" s="18">
        <f t="shared" si="5"/>
        <v>0</v>
      </c>
      <c r="J50" s="4">
        <v>3</v>
      </c>
      <c r="K50" s="4" t="s">
        <v>306</v>
      </c>
    </row>
    <row r="51" spans="1:11" ht="12.75">
      <c r="A51" s="4" t="s">
        <v>300</v>
      </c>
      <c r="B51" s="4" t="s">
        <v>307</v>
      </c>
      <c r="C51" s="11" t="s">
        <v>308</v>
      </c>
      <c r="D51" s="4">
        <v>0.4</v>
      </c>
      <c r="E51" s="4">
        <v>1</v>
      </c>
      <c r="F51" s="4">
        <v>550</v>
      </c>
      <c r="G51" s="13">
        <f t="shared" si="4"/>
        <v>550</v>
      </c>
      <c r="H51" s="13">
        <v>550</v>
      </c>
      <c r="I51" s="18">
        <f t="shared" si="5"/>
        <v>0</v>
      </c>
      <c r="J51" s="4">
        <v>1</v>
      </c>
      <c r="K51" s="4" t="s">
        <v>309</v>
      </c>
    </row>
    <row r="52" spans="1:11" ht="12.75">
      <c r="A52" s="4" t="s">
        <v>302</v>
      </c>
      <c r="B52" s="4" t="s">
        <v>313</v>
      </c>
      <c r="C52" s="11" t="s">
        <v>314</v>
      </c>
      <c r="D52" s="4">
        <v>0.4</v>
      </c>
      <c r="E52" s="4">
        <v>3</v>
      </c>
      <c r="F52" s="4">
        <v>4000</v>
      </c>
      <c r="G52" s="13">
        <f t="shared" si="4"/>
        <v>12000</v>
      </c>
      <c r="H52" s="13">
        <v>7200</v>
      </c>
      <c r="I52" s="18">
        <f t="shared" si="5"/>
        <v>4800</v>
      </c>
      <c r="J52" s="4">
        <v>1</v>
      </c>
      <c r="K52" s="4" t="s">
        <v>317</v>
      </c>
    </row>
    <row r="53" spans="1:11" ht="12.75">
      <c r="A53" s="4" t="s">
        <v>310</v>
      </c>
      <c r="B53" s="4" t="s">
        <v>315</v>
      </c>
      <c r="C53" s="11" t="s">
        <v>316</v>
      </c>
      <c r="D53" s="4">
        <v>0.4</v>
      </c>
      <c r="E53" s="4">
        <v>1</v>
      </c>
      <c r="F53" s="4">
        <v>550</v>
      </c>
      <c r="G53" s="13">
        <f t="shared" si="4"/>
        <v>550</v>
      </c>
      <c r="H53" s="13">
        <v>550</v>
      </c>
      <c r="I53" s="18">
        <f t="shared" si="5"/>
        <v>0</v>
      </c>
      <c r="J53" s="4">
        <v>1</v>
      </c>
      <c r="K53" s="4" t="s">
        <v>318</v>
      </c>
    </row>
    <row r="54" spans="1:11" ht="12.75">
      <c r="A54" s="4" t="s">
        <v>311</v>
      </c>
      <c r="B54" s="4" t="s">
        <v>319</v>
      </c>
      <c r="C54" s="11" t="s">
        <v>320</v>
      </c>
      <c r="D54" s="4">
        <v>0.4</v>
      </c>
      <c r="E54" s="4">
        <v>2</v>
      </c>
      <c r="F54" s="4">
        <v>550</v>
      </c>
      <c r="G54" s="13">
        <f t="shared" si="4"/>
        <v>1100</v>
      </c>
      <c r="H54" s="13">
        <v>1100</v>
      </c>
      <c r="I54" s="18">
        <f t="shared" si="5"/>
        <v>0</v>
      </c>
      <c r="J54" s="4">
        <v>2</v>
      </c>
      <c r="K54" s="4" t="s">
        <v>321</v>
      </c>
    </row>
    <row r="55" spans="1:11" ht="12.75">
      <c r="A55" s="4" t="s">
        <v>312</v>
      </c>
      <c r="B55" s="4" t="s">
        <v>432</v>
      </c>
      <c r="C55" s="11" t="s">
        <v>433</v>
      </c>
      <c r="D55" s="4">
        <v>0.4</v>
      </c>
      <c r="E55" s="4">
        <v>1</v>
      </c>
      <c r="F55" s="4">
        <v>550</v>
      </c>
      <c r="G55" s="13">
        <f t="shared" si="4"/>
        <v>550</v>
      </c>
      <c r="H55" s="13">
        <v>550</v>
      </c>
      <c r="I55" s="18">
        <f t="shared" si="5"/>
        <v>0</v>
      </c>
      <c r="J55" s="4">
        <v>1</v>
      </c>
      <c r="K55" s="4" t="s">
        <v>434</v>
      </c>
    </row>
    <row r="56" spans="1:11" ht="12.75">
      <c r="A56" s="1" t="s">
        <v>435</v>
      </c>
      <c r="B56" s="4" t="s">
        <v>322</v>
      </c>
      <c r="C56" s="11" t="s">
        <v>323</v>
      </c>
      <c r="D56" s="4">
        <v>0.4</v>
      </c>
      <c r="E56" s="4">
        <v>6</v>
      </c>
      <c r="F56" s="4">
        <v>4000</v>
      </c>
      <c r="G56" s="13">
        <f t="shared" si="4"/>
        <v>24000</v>
      </c>
      <c r="H56" s="13">
        <v>14400</v>
      </c>
      <c r="I56" s="18">
        <f t="shared" si="5"/>
        <v>9600</v>
      </c>
      <c r="J56" s="4">
        <v>1</v>
      </c>
      <c r="K56" s="4" t="s">
        <v>326</v>
      </c>
    </row>
    <row r="57" spans="1:11" ht="13.5" thickBot="1">
      <c r="A57" s="5" t="s">
        <v>436</v>
      </c>
      <c r="B57" s="5" t="s">
        <v>324</v>
      </c>
      <c r="C57" s="7" t="s">
        <v>325</v>
      </c>
      <c r="D57" s="5">
        <v>10</v>
      </c>
      <c r="E57" s="5">
        <v>160</v>
      </c>
      <c r="F57" s="5">
        <v>16000</v>
      </c>
      <c r="G57" s="14">
        <f t="shared" si="4"/>
        <v>2560000</v>
      </c>
      <c r="H57" s="14">
        <v>1097216</v>
      </c>
      <c r="I57" s="19">
        <f t="shared" si="5"/>
        <v>1462784</v>
      </c>
      <c r="J57" s="5">
        <v>1</v>
      </c>
      <c r="K57" s="5" t="s">
        <v>327</v>
      </c>
    </row>
    <row r="58" ht="12.75">
      <c r="H58" s="38">
        <f>SUM(H13:H57)</f>
        <v>5045553.04</v>
      </c>
    </row>
    <row r="59" spans="8:9" ht="12.75">
      <c r="H59" s="32">
        <f>SUM(H13:H57)</f>
        <v>5045553.04</v>
      </c>
      <c r="I59" s="32">
        <f>SUM(I13:I57)</f>
        <v>5694946.96</v>
      </c>
    </row>
    <row r="60" spans="3:8" ht="18">
      <c r="C60" s="121" t="s">
        <v>328</v>
      </c>
      <c r="D60" s="121"/>
      <c r="E60" s="121"/>
      <c r="F60" s="121"/>
      <c r="G60" s="121"/>
      <c r="H60" s="121"/>
    </row>
    <row r="61" spans="3:8" ht="18.75" thickBot="1">
      <c r="C61" s="24"/>
      <c r="D61" s="24"/>
      <c r="E61" s="24"/>
      <c r="F61" s="24"/>
      <c r="G61" s="24"/>
      <c r="H61" s="24"/>
    </row>
    <row r="62" spans="3:10" ht="15.75" thickBot="1">
      <c r="C62" s="28" t="s">
        <v>332</v>
      </c>
      <c r="D62" s="28" t="s">
        <v>334</v>
      </c>
      <c r="E62" s="28" t="s">
        <v>335</v>
      </c>
      <c r="F62" s="28" t="s">
        <v>336</v>
      </c>
      <c r="G62" s="28" t="s">
        <v>337</v>
      </c>
      <c r="H62" s="28" t="s">
        <v>338</v>
      </c>
      <c r="I62" s="28" t="s">
        <v>333</v>
      </c>
      <c r="J62" s="28" t="s">
        <v>339</v>
      </c>
    </row>
    <row r="63" spans="3:10" ht="12.75">
      <c r="C63" s="33"/>
      <c r="D63" s="6"/>
      <c r="E63" s="6"/>
      <c r="F63" s="6"/>
      <c r="G63" s="6"/>
      <c r="H63" s="6"/>
      <c r="I63" s="6"/>
      <c r="J63" s="6"/>
    </row>
    <row r="64" spans="2:10" ht="15">
      <c r="B64" s="26"/>
      <c r="C64" s="30" t="s">
        <v>330</v>
      </c>
      <c r="D64" s="4"/>
      <c r="E64" s="4"/>
      <c r="F64" s="4"/>
      <c r="G64" s="4"/>
      <c r="H64" s="4"/>
      <c r="I64" s="4"/>
      <c r="J64" s="4"/>
    </row>
    <row r="65" spans="2:10" ht="12.75">
      <c r="B65" s="25"/>
      <c r="C65" s="29" t="s">
        <v>341</v>
      </c>
      <c r="D65" s="29">
        <f>E18+E26++E38+E42+E44+E46+E47+E49+E50+E51+E53+E54</f>
        <v>94</v>
      </c>
      <c r="E65" s="4">
        <f>E56+E52+E37+E36+E35+E34+E32+E31+E30+E28+E25+E24+E23+E21+E19+E17+E16+E15+E14+E40+E39</f>
        <v>98.6</v>
      </c>
      <c r="F65" s="4">
        <f>E41++E27+E22</f>
        <v>45</v>
      </c>
      <c r="G65" s="4">
        <f>E20</f>
        <v>98</v>
      </c>
      <c r="H65" s="4">
        <f>E33+E29+E13+E43</f>
        <v>172.4</v>
      </c>
      <c r="I65" s="4">
        <f>E57+E45</f>
        <v>360</v>
      </c>
      <c r="J65" s="4">
        <f>SUM(D65:I65)</f>
        <v>868</v>
      </c>
    </row>
    <row r="66" spans="2:10" ht="12.75">
      <c r="B66" s="25"/>
      <c r="C66" s="29" t="s">
        <v>340</v>
      </c>
      <c r="D66" s="29">
        <f>J54+J53+J51+J50+J49+J47+J46+J44+J42+J38+J26+J18</f>
        <v>76</v>
      </c>
      <c r="E66" s="4">
        <f>J56+J52+J40+J39+J37+J36+J35+J34+J32+J31+J30+J28+J25+J24+J23+J21+J19+J17+J16+J15+J14</f>
        <v>21</v>
      </c>
      <c r="F66" s="4">
        <v>3</v>
      </c>
      <c r="G66" s="4">
        <v>1</v>
      </c>
      <c r="H66" s="4">
        <v>4</v>
      </c>
      <c r="I66" s="4">
        <v>2</v>
      </c>
      <c r="J66" s="4">
        <f>SUM(D66:I66)</f>
        <v>107</v>
      </c>
    </row>
    <row r="67" spans="2:12" ht="13.5" thickBot="1">
      <c r="B67" s="25"/>
      <c r="C67" s="34" t="s">
        <v>331</v>
      </c>
      <c r="D67" s="35">
        <f>H54+H53+H51+H50+H49+H47+H46+H44+H42+H38+H26+H18</f>
        <v>49500</v>
      </c>
      <c r="E67" s="14">
        <f>H56+H52+H40+H39+H37+H36+H35+H34+H32+H31+H30+H28+H25+H24+H23+H21+H19+H17+H16+H15+H14</f>
        <v>236640</v>
      </c>
      <c r="F67" s="36">
        <f>H41+H27+H22</f>
        <v>216000</v>
      </c>
      <c r="G67" s="36">
        <f>H20</f>
        <v>882000</v>
      </c>
      <c r="H67" s="14">
        <f>H33+H43+H29+H13</f>
        <v>1190477.04</v>
      </c>
      <c r="I67" s="36">
        <f>H57+H45</f>
        <v>2468736</v>
      </c>
      <c r="J67" s="40">
        <f>SUM(D67:I67)</f>
        <v>5043353.04</v>
      </c>
      <c r="K67" s="38"/>
      <c r="L67" s="39"/>
    </row>
    <row r="68" spans="2:10" ht="12.75">
      <c r="B68" s="25"/>
      <c r="C68" s="29"/>
      <c r="D68" s="4"/>
      <c r="E68" s="4"/>
      <c r="F68" s="4"/>
      <c r="G68" s="4"/>
      <c r="H68" s="4"/>
      <c r="I68" s="4"/>
      <c r="J68" s="4"/>
    </row>
    <row r="69" spans="2:10" ht="15">
      <c r="B69" s="25"/>
      <c r="C69" s="30" t="s">
        <v>329</v>
      </c>
      <c r="D69" s="4"/>
      <c r="E69" s="4"/>
      <c r="F69" s="4"/>
      <c r="G69" s="4"/>
      <c r="H69" s="4"/>
      <c r="I69" s="4"/>
      <c r="J69" s="4"/>
    </row>
    <row r="70" spans="2:10" ht="12.75">
      <c r="B70" s="25"/>
      <c r="C70" s="29" t="s">
        <v>342</v>
      </c>
      <c r="D70" s="4">
        <v>4580</v>
      </c>
      <c r="E70" s="4"/>
      <c r="F70" s="4"/>
      <c r="G70" s="4"/>
      <c r="H70" s="4"/>
      <c r="I70" s="4"/>
      <c r="J70" s="4">
        <f>D70</f>
        <v>4580</v>
      </c>
    </row>
    <row r="71" spans="2:10" ht="12.75">
      <c r="B71" s="25"/>
      <c r="C71" s="29" t="s">
        <v>340</v>
      </c>
      <c r="D71" s="4">
        <v>508</v>
      </c>
      <c r="E71" s="4"/>
      <c r="F71" s="4"/>
      <c r="G71" s="4"/>
      <c r="H71" s="4"/>
      <c r="I71" s="4"/>
      <c r="J71" s="4">
        <f>D71</f>
        <v>508</v>
      </c>
    </row>
    <row r="72" spans="3:10" ht="12.75">
      <c r="C72" s="29" t="s">
        <v>331</v>
      </c>
      <c r="D72" s="13">
        <f>D71*550</f>
        <v>279400</v>
      </c>
      <c r="E72" s="4"/>
      <c r="F72" s="4"/>
      <c r="G72" s="4"/>
      <c r="H72" s="4"/>
      <c r="I72" s="4"/>
      <c r="J72" s="41">
        <f>D72</f>
        <v>279400</v>
      </c>
    </row>
    <row r="73" spans="3:10" ht="13.5" thickBot="1">
      <c r="C73" s="7"/>
      <c r="D73" s="5"/>
      <c r="E73" s="5"/>
      <c r="F73" s="5"/>
      <c r="G73" s="5"/>
      <c r="H73" s="5"/>
      <c r="I73" s="5"/>
      <c r="J73" s="5"/>
    </row>
    <row r="74" ht="12.75">
      <c r="J74" s="32">
        <f>J67+J72</f>
        <v>5322753.04</v>
      </c>
    </row>
  </sheetData>
  <mergeCells count="4">
    <mergeCell ref="C60:H60"/>
    <mergeCell ref="A1:K1"/>
    <mergeCell ref="A2:K2"/>
    <mergeCell ref="A3:K3"/>
  </mergeCells>
  <printOptions/>
  <pageMargins left="0.34" right="0.29" top="0.32" bottom="0.21" header="0.27" footer="0.19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="75" zoomScaleNormal="75" workbookViewId="0" topLeftCell="A35">
      <selection activeCell="B3" sqref="B3:W3"/>
    </sheetView>
  </sheetViews>
  <sheetFormatPr defaultColWidth="9.00390625" defaultRowHeight="12.75"/>
  <cols>
    <col min="2" max="2" width="26.375" style="0" customWidth="1"/>
    <col min="3" max="3" width="51.875" style="0" customWidth="1"/>
    <col min="4" max="4" width="23.875" style="0" customWidth="1"/>
    <col min="18" max="18" width="10.375" style="0" customWidth="1"/>
    <col min="19" max="19" width="14.25390625" style="0" customWidth="1"/>
    <col min="20" max="20" width="22.875" style="0" customWidth="1"/>
    <col min="21" max="21" width="15.00390625" style="0" customWidth="1"/>
    <col min="22" max="22" width="22.75390625" style="0" customWidth="1"/>
    <col min="23" max="23" width="16.75390625" style="0" customWidth="1"/>
    <col min="24" max="24" width="24.25390625" style="0" customWidth="1"/>
  </cols>
  <sheetData>
    <row r="1" spans="1:24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.75">
      <c r="A2" s="52"/>
      <c r="B2" s="122" t="s">
        <v>448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52"/>
    </row>
    <row r="3" spans="1:24" ht="15.75">
      <c r="A3" s="52"/>
      <c r="B3" s="122" t="s">
        <v>444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52"/>
    </row>
    <row r="4" spans="1:24" ht="15.75">
      <c r="A4" s="5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52"/>
    </row>
    <row r="5" spans="1:24" ht="16.5" thickBo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82"/>
      <c r="T5" s="82"/>
      <c r="U5" s="82"/>
      <c r="V5" s="89"/>
      <c r="W5" s="53"/>
      <c r="X5" s="52"/>
    </row>
    <row r="6" spans="1:24" ht="16.5" thickBot="1">
      <c r="A6" s="51"/>
      <c r="B6" s="51"/>
      <c r="C6" s="51"/>
      <c r="D6" s="51"/>
      <c r="E6" s="123" t="s">
        <v>347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51"/>
      <c r="S6" s="83"/>
      <c r="T6" s="83"/>
      <c r="U6" s="83"/>
      <c r="V6" s="90"/>
      <c r="W6" s="51"/>
      <c r="X6" s="51"/>
    </row>
    <row r="7" spans="1:24" ht="15.75" thickBot="1">
      <c r="A7" s="54"/>
      <c r="B7" s="54"/>
      <c r="C7" s="55" t="s">
        <v>122</v>
      </c>
      <c r="D7" s="54"/>
      <c r="E7" s="130" t="s">
        <v>348</v>
      </c>
      <c r="F7" s="130"/>
      <c r="G7" s="130"/>
      <c r="H7" s="130"/>
      <c r="I7" s="130"/>
      <c r="J7" s="130"/>
      <c r="K7" s="131"/>
      <c r="L7" s="132" t="s">
        <v>349</v>
      </c>
      <c r="M7" s="130"/>
      <c r="N7" s="130"/>
      <c r="O7" s="130"/>
      <c r="P7" s="130"/>
      <c r="Q7" s="130"/>
      <c r="R7" s="54" t="s">
        <v>132</v>
      </c>
      <c r="S7" s="84" t="s">
        <v>136</v>
      </c>
      <c r="T7" s="84" t="s">
        <v>142</v>
      </c>
      <c r="U7" s="84" t="s">
        <v>138</v>
      </c>
      <c r="V7" s="91" t="s">
        <v>142</v>
      </c>
      <c r="W7" s="54"/>
      <c r="X7" s="54" t="s">
        <v>146</v>
      </c>
    </row>
    <row r="8" spans="1:24" ht="15.75" thickBot="1">
      <c r="A8" s="56" t="s">
        <v>154</v>
      </c>
      <c r="B8" s="56" t="s">
        <v>154</v>
      </c>
      <c r="C8" s="57" t="s">
        <v>123</v>
      </c>
      <c r="D8" s="56" t="s">
        <v>446</v>
      </c>
      <c r="E8" s="130" t="s">
        <v>345</v>
      </c>
      <c r="F8" s="130"/>
      <c r="G8" s="130"/>
      <c r="H8" s="131"/>
      <c r="I8" s="132" t="s">
        <v>346</v>
      </c>
      <c r="J8" s="130"/>
      <c r="K8" s="131"/>
      <c r="L8" s="132" t="s">
        <v>345</v>
      </c>
      <c r="M8" s="130"/>
      <c r="N8" s="131"/>
      <c r="O8" s="132" t="s">
        <v>350</v>
      </c>
      <c r="P8" s="130"/>
      <c r="Q8" s="130"/>
      <c r="R8" s="56" t="s">
        <v>133</v>
      </c>
      <c r="S8" s="85" t="s">
        <v>137</v>
      </c>
      <c r="T8" s="85"/>
      <c r="U8" s="85"/>
      <c r="V8" s="92"/>
      <c r="W8" s="56" t="s">
        <v>427</v>
      </c>
      <c r="X8" s="56" t="s">
        <v>147</v>
      </c>
    </row>
    <row r="9" spans="1:24" ht="15">
      <c r="A9" s="56" t="s">
        <v>155</v>
      </c>
      <c r="B9" s="56" t="s">
        <v>137</v>
      </c>
      <c r="C9" s="57" t="s">
        <v>124</v>
      </c>
      <c r="D9" s="56"/>
      <c r="E9" s="5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6" t="s">
        <v>134</v>
      </c>
      <c r="S9" s="85"/>
      <c r="T9" s="85" t="s">
        <v>140</v>
      </c>
      <c r="U9" s="85" t="s">
        <v>140</v>
      </c>
      <c r="V9" s="92" t="s">
        <v>140</v>
      </c>
      <c r="W9" s="56" t="s">
        <v>445</v>
      </c>
      <c r="X9" s="56" t="s">
        <v>148</v>
      </c>
    </row>
    <row r="10" spans="1:24" ht="15">
      <c r="A10" s="56"/>
      <c r="B10" s="56"/>
      <c r="C10" s="57" t="s">
        <v>125</v>
      </c>
      <c r="D10" s="56"/>
      <c r="E10" s="57" t="s">
        <v>344</v>
      </c>
      <c r="F10" s="56" t="s">
        <v>419</v>
      </c>
      <c r="G10" s="56" t="s">
        <v>421</v>
      </c>
      <c r="H10" s="56" t="s">
        <v>438</v>
      </c>
      <c r="I10" s="56" t="s">
        <v>419</v>
      </c>
      <c r="J10" s="56" t="s">
        <v>421</v>
      </c>
      <c r="K10" s="56" t="s">
        <v>438</v>
      </c>
      <c r="L10" s="56" t="s">
        <v>419</v>
      </c>
      <c r="M10" s="56" t="s">
        <v>421</v>
      </c>
      <c r="N10" s="56" t="s">
        <v>437</v>
      </c>
      <c r="O10" s="56" t="s">
        <v>351</v>
      </c>
      <c r="P10" s="56" t="s">
        <v>421</v>
      </c>
      <c r="Q10" s="56" t="s">
        <v>438</v>
      </c>
      <c r="R10" s="56" t="s">
        <v>425</v>
      </c>
      <c r="S10" s="85" t="s">
        <v>135</v>
      </c>
      <c r="T10" s="85" t="s">
        <v>428</v>
      </c>
      <c r="U10" s="85" t="s">
        <v>424</v>
      </c>
      <c r="V10" s="85" t="s">
        <v>439</v>
      </c>
      <c r="W10" s="56"/>
      <c r="X10" s="56" t="s">
        <v>149</v>
      </c>
    </row>
    <row r="11" spans="1:24" ht="15.75" thickBot="1">
      <c r="A11" s="58"/>
      <c r="B11" s="58"/>
      <c r="C11" s="58"/>
      <c r="D11" s="58"/>
      <c r="E11" s="59"/>
      <c r="F11" s="58" t="s">
        <v>420</v>
      </c>
      <c r="G11" s="58" t="s">
        <v>422</v>
      </c>
      <c r="H11" s="58" t="s">
        <v>423</v>
      </c>
      <c r="I11" s="58" t="s">
        <v>420</v>
      </c>
      <c r="J11" s="58" t="s">
        <v>422</v>
      </c>
      <c r="K11" s="58" t="s">
        <v>423</v>
      </c>
      <c r="L11" s="58" t="s">
        <v>351</v>
      </c>
      <c r="M11" s="58" t="s">
        <v>422</v>
      </c>
      <c r="N11" s="58" t="s">
        <v>423</v>
      </c>
      <c r="O11" s="58"/>
      <c r="P11" s="58" t="s">
        <v>422</v>
      </c>
      <c r="Q11" s="58" t="s">
        <v>423</v>
      </c>
      <c r="R11" s="58" t="s">
        <v>426</v>
      </c>
      <c r="S11" s="86"/>
      <c r="T11" s="86" t="s">
        <v>135</v>
      </c>
      <c r="U11" s="86" t="s">
        <v>135</v>
      </c>
      <c r="V11" s="93" t="s">
        <v>135</v>
      </c>
      <c r="W11" s="58"/>
      <c r="X11" s="58" t="s">
        <v>150</v>
      </c>
    </row>
    <row r="12" spans="1:24" ht="16.5" thickBot="1">
      <c r="A12" s="62">
        <v>1</v>
      </c>
      <c r="B12" s="62">
        <v>2</v>
      </c>
      <c r="C12" s="62">
        <v>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  <c r="J12" s="62">
        <v>10</v>
      </c>
      <c r="K12" s="62">
        <v>11</v>
      </c>
      <c r="L12" s="62">
        <v>12</v>
      </c>
      <c r="M12" s="62">
        <v>13</v>
      </c>
      <c r="N12" s="62">
        <v>14</v>
      </c>
      <c r="O12" s="62">
        <v>15</v>
      </c>
      <c r="P12" s="62">
        <v>16</v>
      </c>
      <c r="Q12" s="62">
        <v>17</v>
      </c>
      <c r="R12" s="62">
        <v>18</v>
      </c>
      <c r="S12" s="62">
        <v>19</v>
      </c>
      <c r="T12" s="62">
        <v>20</v>
      </c>
      <c r="U12" s="62">
        <v>21</v>
      </c>
      <c r="V12" s="62">
        <v>22</v>
      </c>
      <c r="W12" s="62">
        <v>23</v>
      </c>
      <c r="X12" s="62">
        <v>24</v>
      </c>
    </row>
    <row r="13" spans="1:24" ht="16.5" thickBot="1">
      <c r="A13" s="51">
        <v>1</v>
      </c>
      <c r="B13" s="51" t="s">
        <v>10</v>
      </c>
      <c r="C13" s="77" t="s">
        <v>11</v>
      </c>
      <c r="D13" s="103"/>
      <c r="E13" s="48">
        <v>5</v>
      </c>
      <c r="F13" s="66"/>
      <c r="G13" s="51"/>
      <c r="H13" s="51"/>
      <c r="I13" s="51"/>
      <c r="J13" s="51"/>
      <c r="K13" s="48"/>
      <c r="L13" s="51"/>
      <c r="M13" s="51"/>
      <c r="N13" s="51"/>
      <c r="O13" s="51"/>
      <c r="P13" s="51"/>
      <c r="Q13" s="66"/>
      <c r="R13" s="104">
        <v>466.1</v>
      </c>
      <c r="S13" s="104">
        <v>466.1</v>
      </c>
      <c r="T13" s="104">
        <v>466.1</v>
      </c>
      <c r="U13" s="104">
        <v>466.1</v>
      </c>
      <c r="V13" s="73"/>
      <c r="W13" s="51">
        <v>1</v>
      </c>
      <c r="X13" s="51" t="s">
        <v>12</v>
      </c>
    </row>
    <row r="14" spans="1:24" ht="16.5" thickBot="1">
      <c r="A14" s="46">
        <v>2</v>
      </c>
      <c r="B14" s="46" t="s">
        <v>13</v>
      </c>
      <c r="C14" s="74" t="s">
        <v>14</v>
      </c>
      <c r="D14" s="49"/>
      <c r="E14" s="48">
        <v>15</v>
      </c>
      <c r="F14" s="50"/>
      <c r="G14" s="46"/>
      <c r="H14" s="46"/>
      <c r="I14" s="46"/>
      <c r="J14" s="46"/>
      <c r="K14" s="48"/>
      <c r="L14" s="46"/>
      <c r="M14" s="46"/>
      <c r="N14" s="46"/>
      <c r="O14" s="46"/>
      <c r="P14" s="46"/>
      <c r="Q14" s="50"/>
      <c r="R14" s="104">
        <v>466.1</v>
      </c>
      <c r="S14" s="104">
        <v>466.1</v>
      </c>
      <c r="T14" s="104">
        <v>466.1</v>
      </c>
      <c r="U14" s="104">
        <v>466.1</v>
      </c>
      <c r="V14" s="64"/>
      <c r="W14" s="46">
        <v>1</v>
      </c>
      <c r="X14" s="46" t="s">
        <v>15</v>
      </c>
    </row>
    <row r="15" spans="1:24" ht="16.5" thickBot="1">
      <c r="A15" s="46">
        <v>3</v>
      </c>
      <c r="B15" s="46" t="s">
        <v>16</v>
      </c>
      <c r="C15" s="74" t="s">
        <v>17</v>
      </c>
      <c r="D15" s="49"/>
      <c r="E15" s="48">
        <v>8</v>
      </c>
      <c r="F15" s="50"/>
      <c r="G15" s="46"/>
      <c r="H15" s="46"/>
      <c r="I15" s="46"/>
      <c r="J15" s="46"/>
      <c r="K15" s="48"/>
      <c r="L15" s="46"/>
      <c r="M15" s="46"/>
      <c r="N15" s="46"/>
      <c r="O15" s="46"/>
      <c r="P15" s="46"/>
      <c r="Q15" s="50"/>
      <c r="R15" s="104">
        <v>466.1</v>
      </c>
      <c r="S15" s="104">
        <v>466.1</v>
      </c>
      <c r="T15" s="104">
        <v>466.1</v>
      </c>
      <c r="U15" s="104">
        <v>466.1</v>
      </c>
      <c r="V15" s="64"/>
      <c r="W15" s="46">
        <v>1</v>
      </c>
      <c r="X15" s="46" t="s">
        <v>18</v>
      </c>
    </row>
    <row r="16" spans="1:24" ht="31.5" customHeight="1">
      <c r="A16" s="46">
        <v>4</v>
      </c>
      <c r="B16" s="46" t="s">
        <v>19</v>
      </c>
      <c r="C16" s="115" t="s">
        <v>20</v>
      </c>
      <c r="D16" s="49"/>
      <c r="E16" s="48">
        <v>7</v>
      </c>
      <c r="F16" s="50"/>
      <c r="G16" s="46"/>
      <c r="H16" s="46"/>
      <c r="I16" s="46"/>
      <c r="J16" s="46"/>
      <c r="K16" s="48"/>
      <c r="L16" s="46"/>
      <c r="M16" s="46"/>
      <c r="N16" s="46"/>
      <c r="O16" s="46"/>
      <c r="P16" s="46"/>
      <c r="Q16" s="50"/>
      <c r="R16" s="104">
        <v>466.1</v>
      </c>
      <c r="S16" s="104">
        <v>466.1</v>
      </c>
      <c r="T16" s="104">
        <v>466.1</v>
      </c>
      <c r="U16" s="104">
        <v>466.1</v>
      </c>
      <c r="V16" s="64"/>
      <c r="W16" s="46">
        <v>1</v>
      </c>
      <c r="X16" s="46" t="s">
        <v>21</v>
      </c>
    </row>
    <row r="17" spans="1:24" ht="32.25" thickBot="1">
      <c r="A17" s="46">
        <v>5</v>
      </c>
      <c r="B17" s="46" t="s">
        <v>25</v>
      </c>
      <c r="C17" s="115" t="s">
        <v>26</v>
      </c>
      <c r="D17" s="49"/>
      <c r="E17" s="48"/>
      <c r="F17" s="50">
        <v>30</v>
      </c>
      <c r="G17" s="46"/>
      <c r="H17" s="46"/>
      <c r="I17" s="46"/>
      <c r="J17" s="46"/>
      <c r="K17" s="48"/>
      <c r="L17" s="46"/>
      <c r="M17" s="46"/>
      <c r="N17" s="46"/>
      <c r="O17" s="46"/>
      <c r="P17" s="46"/>
      <c r="Q17" s="50"/>
      <c r="R17" s="105">
        <v>3527</v>
      </c>
      <c r="S17" s="105">
        <v>3527</v>
      </c>
      <c r="T17" s="105">
        <v>3527</v>
      </c>
      <c r="U17" s="105">
        <v>3527</v>
      </c>
      <c r="V17" s="64"/>
      <c r="W17" s="46">
        <v>1</v>
      </c>
      <c r="X17" s="46" t="s">
        <v>27</v>
      </c>
    </row>
    <row r="18" spans="1:24" ht="32.25" thickBot="1">
      <c r="A18" s="46">
        <v>6</v>
      </c>
      <c r="B18" s="46" t="s">
        <v>28</v>
      </c>
      <c r="C18" s="115" t="s">
        <v>29</v>
      </c>
      <c r="D18" s="49"/>
      <c r="E18" s="48">
        <v>7</v>
      </c>
      <c r="F18" s="50"/>
      <c r="G18" s="46"/>
      <c r="H18" s="46"/>
      <c r="I18" s="46"/>
      <c r="J18" s="46"/>
      <c r="K18" s="48"/>
      <c r="L18" s="46"/>
      <c r="M18" s="46"/>
      <c r="N18" s="46"/>
      <c r="O18" s="46"/>
      <c r="P18" s="46"/>
      <c r="Q18" s="50"/>
      <c r="R18" s="104">
        <v>466.1</v>
      </c>
      <c r="S18" s="104">
        <v>466.1</v>
      </c>
      <c r="T18" s="104">
        <v>466.1</v>
      </c>
      <c r="U18" s="104">
        <v>466.1</v>
      </c>
      <c r="V18" s="64"/>
      <c r="W18" s="46">
        <v>1</v>
      </c>
      <c r="X18" s="46" t="s">
        <v>30</v>
      </c>
    </row>
    <row r="19" spans="1:24" ht="32.25" thickBot="1">
      <c r="A19" s="46">
        <v>7</v>
      </c>
      <c r="B19" s="46" t="s">
        <v>31</v>
      </c>
      <c r="C19" s="115" t="s">
        <v>32</v>
      </c>
      <c r="D19" s="49"/>
      <c r="E19" s="48">
        <v>2</v>
      </c>
      <c r="F19" s="50"/>
      <c r="G19" s="46"/>
      <c r="H19" s="46"/>
      <c r="I19" s="46"/>
      <c r="J19" s="46"/>
      <c r="K19" s="48"/>
      <c r="L19" s="46"/>
      <c r="M19" s="46"/>
      <c r="N19" s="46"/>
      <c r="O19" s="46"/>
      <c r="P19" s="46"/>
      <c r="Q19" s="50"/>
      <c r="R19" s="104">
        <v>466.1</v>
      </c>
      <c r="S19" s="104">
        <v>466.1</v>
      </c>
      <c r="T19" s="104">
        <v>466.1</v>
      </c>
      <c r="U19" s="104">
        <v>466.1</v>
      </c>
      <c r="V19" s="106"/>
      <c r="W19" s="46">
        <v>1</v>
      </c>
      <c r="X19" s="46" t="s">
        <v>33</v>
      </c>
    </row>
    <row r="20" spans="1:24" ht="32.25" thickBot="1">
      <c r="A20" s="46">
        <v>8</v>
      </c>
      <c r="B20" s="46" t="s">
        <v>34</v>
      </c>
      <c r="C20" s="115" t="s">
        <v>35</v>
      </c>
      <c r="D20" s="49"/>
      <c r="E20" s="48">
        <v>15</v>
      </c>
      <c r="F20" s="50"/>
      <c r="G20" s="46"/>
      <c r="H20" s="46"/>
      <c r="I20" s="46"/>
      <c r="J20" s="46"/>
      <c r="K20" s="48"/>
      <c r="L20" s="46"/>
      <c r="M20" s="46"/>
      <c r="N20" s="46"/>
      <c r="O20" s="46"/>
      <c r="P20" s="46"/>
      <c r="Q20" s="50"/>
      <c r="R20" s="104">
        <v>466.1</v>
      </c>
      <c r="S20" s="104">
        <v>466.1</v>
      </c>
      <c r="T20" s="104">
        <v>466.1</v>
      </c>
      <c r="U20" s="104">
        <v>466.1</v>
      </c>
      <c r="V20" s="64"/>
      <c r="W20" s="46">
        <v>1</v>
      </c>
      <c r="X20" s="46" t="s">
        <v>36</v>
      </c>
    </row>
    <row r="21" spans="1:24" ht="32.25" thickBot="1">
      <c r="A21" s="46">
        <v>9</v>
      </c>
      <c r="B21" s="46" t="s">
        <v>37</v>
      </c>
      <c r="C21" s="115" t="s">
        <v>38</v>
      </c>
      <c r="D21" s="49"/>
      <c r="E21" s="48">
        <v>15</v>
      </c>
      <c r="F21" s="50"/>
      <c r="G21" s="46"/>
      <c r="H21" s="46"/>
      <c r="I21" s="46"/>
      <c r="J21" s="46"/>
      <c r="K21" s="48"/>
      <c r="L21" s="46"/>
      <c r="M21" s="46"/>
      <c r="N21" s="46"/>
      <c r="O21" s="46"/>
      <c r="P21" s="46"/>
      <c r="Q21" s="50"/>
      <c r="R21" s="104">
        <v>466.1</v>
      </c>
      <c r="S21" s="104">
        <v>466.1</v>
      </c>
      <c r="T21" s="104">
        <v>466.1</v>
      </c>
      <c r="U21" s="104">
        <v>466.1</v>
      </c>
      <c r="V21" s="64"/>
      <c r="W21" s="46">
        <v>1</v>
      </c>
      <c r="X21" s="46" t="s">
        <v>39</v>
      </c>
    </row>
    <row r="22" spans="1:24" ht="48" thickBot="1">
      <c r="A22" s="46">
        <v>10</v>
      </c>
      <c r="B22" s="46" t="s">
        <v>40</v>
      </c>
      <c r="C22" s="115" t="s">
        <v>41</v>
      </c>
      <c r="D22" s="49"/>
      <c r="E22" s="48">
        <v>15</v>
      </c>
      <c r="F22" s="50"/>
      <c r="G22" s="46"/>
      <c r="H22" s="46"/>
      <c r="I22" s="46"/>
      <c r="J22" s="46"/>
      <c r="K22" s="48"/>
      <c r="L22" s="46"/>
      <c r="M22" s="46"/>
      <c r="N22" s="46"/>
      <c r="O22" s="46"/>
      <c r="P22" s="46"/>
      <c r="Q22" s="50"/>
      <c r="R22" s="104">
        <v>466.1</v>
      </c>
      <c r="S22" s="104">
        <v>466.1</v>
      </c>
      <c r="T22" s="104">
        <v>466.1</v>
      </c>
      <c r="U22" s="104">
        <v>466.1</v>
      </c>
      <c r="V22" s="64"/>
      <c r="W22" s="46">
        <v>1</v>
      </c>
      <c r="X22" s="46" t="s">
        <v>42</v>
      </c>
    </row>
    <row r="23" spans="1:24" ht="31.5">
      <c r="A23" s="46">
        <v>11</v>
      </c>
      <c r="B23" s="46" t="s">
        <v>43</v>
      </c>
      <c r="C23" s="115" t="s">
        <v>44</v>
      </c>
      <c r="D23" s="49"/>
      <c r="E23" s="48">
        <v>6</v>
      </c>
      <c r="F23" s="50"/>
      <c r="G23" s="46"/>
      <c r="H23" s="46"/>
      <c r="I23" s="46"/>
      <c r="J23" s="46"/>
      <c r="K23" s="48"/>
      <c r="L23" s="46"/>
      <c r="M23" s="46"/>
      <c r="N23" s="46"/>
      <c r="O23" s="46"/>
      <c r="P23" s="46"/>
      <c r="Q23" s="50"/>
      <c r="R23" s="104">
        <v>466.1</v>
      </c>
      <c r="S23" s="104">
        <v>466.1</v>
      </c>
      <c r="T23" s="104">
        <v>466.1</v>
      </c>
      <c r="U23" s="104">
        <v>466.1</v>
      </c>
      <c r="V23" s="64"/>
      <c r="W23" s="46">
        <v>1</v>
      </c>
      <c r="X23" s="46" t="s">
        <v>45</v>
      </c>
    </row>
    <row r="24" spans="1:24" ht="32.25" thickBot="1">
      <c r="A24" s="46">
        <f>A23+1</f>
        <v>12</v>
      </c>
      <c r="B24" s="46" t="s">
        <v>46</v>
      </c>
      <c r="C24" s="115" t="s">
        <v>47</v>
      </c>
      <c r="D24" s="49"/>
      <c r="E24" s="48"/>
      <c r="F24" s="50"/>
      <c r="G24" s="46"/>
      <c r="H24" s="46"/>
      <c r="I24" s="46"/>
      <c r="J24" s="46"/>
      <c r="K24" s="48"/>
      <c r="L24" s="46">
        <v>25</v>
      </c>
      <c r="M24" s="46"/>
      <c r="N24" s="46"/>
      <c r="O24" s="46"/>
      <c r="P24" s="46"/>
      <c r="Q24" s="50"/>
      <c r="R24" s="105">
        <v>3527</v>
      </c>
      <c r="S24" s="105">
        <v>3527</v>
      </c>
      <c r="T24" s="105">
        <v>3527</v>
      </c>
      <c r="U24" s="105">
        <v>3527</v>
      </c>
      <c r="V24" s="64"/>
      <c r="W24" s="46">
        <v>1</v>
      </c>
      <c r="X24" s="46" t="s">
        <v>48</v>
      </c>
    </row>
    <row r="25" spans="1:24" ht="32.25" thickBot="1">
      <c r="A25" s="46">
        <f aca="true" t="shared" si="0" ref="A25:A33">A24+1</f>
        <v>13</v>
      </c>
      <c r="B25" s="46" t="s">
        <v>49</v>
      </c>
      <c r="C25" s="115" t="s">
        <v>50</v>
      </c>
      <c r="D25" s="49"/>
      <c r="E25" s="48">
        <v>7</v>
      </c>
      <c r="F25" s="50"/>
      <c r="G25" s="46"/>
      <c r="H25" s="46"/>
      <c r="I25" s="46"/>
      <c r="J25" s="46"/>
      <c r="K25" s="48"/>
      <c r="L25" s="46"/>
      <c r="M25" s="46"/>
      <c r="N25" s="46"/>
      <c r="O25" s="46"/>
      <c r="P25" s="46"/>
      <c r="Q25" s="50"/>
      <c r="R25" s="104">
        <v>466.1</v>
      </c>
      <c r="S25" s="104">
        <v>466.1</v>
      </c>
      <c r="T25" s="104">
        <v>466.1</v>
      </c>
      <c r="U25" s="104">
        <v>466.1</v>
      </c>
      <c r="V25" s="64"/>
      <c r="W25" s="46">
        <v>1</v>
      </c>
      <c r="X25" s="46" t="s">
        <v>51</v>
      </c>
    </row>
    <row r="26" spans="1:24" ht="31.5">
      <c r="A26" s="46">
        <f t="shared" si="0"/>
        <v>14</v>
      </c>
      <c r="B26" s="46" t="s">
        <v>52</v>
      </c>
      <c r="C26" s="115" t="s">
        <v>53</v>
      </c>
      <c r="D26" s="49"/>
      <c r="E26" s="48">
        <v>4</v>
      </c>
      <c r="F26" s="50"/>
      <c r="G26" s="46"/>
      <c r="H26" s="46"/>
      <c r="I26" s="46"/>
      <c r="J26" s="46"/>
      <c r="K26" s="48"/>
      <c r="L26" s="46"/>
      <c r="M26" s="46"/>
      <c r="N26" s="46"/>
      <c r="O26" s="46"/>
      <c r="P26" s="46"/>
      <c r="Q26" s="50"/>
      <c r="R26" s="104">
        <v>466.1</v>
      </c>
      <c r="S26" s="104">
        <v>466.1</v>
      </c>
      <c r="T26" s="104">
        <v>466.1</v>
      </c>
      <c r="U26" s="104">
        <v>466.1</v>
      </c>
      <c r="V26" s="64"/>
      <c r="W26" s="46">
        <v>1</v>
      </c>
      <c r="X26" s="46" t="s">
        <v>54</v>
      </c>
    </row>
    <row r="27" spans="1:24" ht="48" thickBot="1">
      <c r="A27" s="46">
        <f t="shared" si="0"/>
        <v>15</v>
      </c>
      <c r="B27" s="46" t="s">
        <v>55</v>
      </c>
      <c r="C27" s="115" t="s">
        <v>59</v>
      </c>
      <c r="D27" s="49"/>
      <c r="E27" s="48"/>
      <c r="F27" s="50"/>
      <c r="G27" s="46">
        <v>60</v>
      </c>
      <c r="H27" s="46"/>
      <c r="I27" s="46"/>
      <c r="J27" s="46"/>
      <c r="K27" s="48"/>
      <c r="L27" s="46"/>
      <c r="M27" s="46"/>
      <c r="N27" s="46"/>
      <c r="O27" s="46"/>
      <c r="P27" s="46"/>
      <c r="Q27" s="50"/>
      <c r="R27" s="105">
        <v>3527</v>
      </c>
      <c r="S27" s="105">
        <v>3527</v>
      </c>
      <c r="T27" s="105">
        <v>3527</v>
      </c>
      <c r="U27" s="105">
        <v>3527</v>
      </c>
      <c r="V27" s="64"/>
      <c r="W27" s="46">
        <v>1</v>
      </c>
      <c r="X27" s="46" t="s">
        <v>60</v>
      </c>
    </row>
    <row r="28" spans="1:24" ht="16.5" thickBot="1">
      <c r="A28" s="46">
        <f t="shared" si="0"/>
        <v>16</v>
      </c>
      <c r="B28" s="46" t="s">
        <v>61</v>
      </c>
      <c r="C28" s="115" t="s">
        <v>62</v>
      </c>
      <c r="D28" s="49"/>
      <c r="E28" s="48">
        <v>1</v>
      </c>
      <c r="F28" s="50"/>
      <c r="G28" s="46"/>
      <c r="H28" s="46"/>
      <c r="I28" s="46"/>
      <c r="J28" s="46"/>
      <c r="K28" s="48"/>
      <c r="L28" s="46"/>
      <c r="M28" s="46"/>
      <c r="N28" s="46"/>
      <c r="O28" s="46"/>
      <c r="P28" s="46"/>
      <c r="Q28" s="50"/>
      <c r="R28" s="104">
        <v>466.1</v>
      </c>
      <c r="S28" s="105">
        <v>7457.6</v>
      </c>
      <c r="T28" s="105">
        <v>7457.6</v>
      </c>
      <c r="U28" s="105">
        <v>7457.6</v>
      </c>
      <c r="V28" s="64"/>
      <c r="W28" s="46">
        <v>16</v>
      </c>
      <c r="X28" s="46" t="s">
        <v>63</v>
      </c>
    </row>
    <row r="29" spans="1:24" ht="48" thickBot="1">
      <c r="A29" s="46">
        <f t="shared" si="0"/>
        <v>17</v>
      </c>
      <c r="B29" s="46" t="s">
        <v>64</v>
      </c>
      <c r="C29" s="115" t="s">
        <v>65</v>
      </c>
      <c r="D29" s="49"/>
      <c r="E29" s="48">
        <v>15</v>
      </c>
      <c r="F29" s="50"/>
      <c r="G29" s="46"/>
      <c r="H29" s="46"/>
      <c r="I29" s="46"/>
      <c r="J29" s="46"/>
      <c r="K29" s="48"/>
      <c r="L29" s="46"/>
      <c r="M29" s="46"/>
      <c r="N29" s="46"/>
      <c r="O29" s="46"/>
      <c r="P29" s="46"/>
      <c r="Q29" s="50"/>
      <c r="R29" s="104">
        <v>466.1</v>
      </c>
      <c r="S29" s="104">
        <v>466.1</v>
      </c>
      <c r="T29" s="104">
        <v>466.1</v>
      </c>
      <c r="U29" s="104">
        <v>466.1</v>
      </c>
      <c r="V29" s="64"/>
      <c r="W29" s="46">
        <v>1</v>
      </c>
      <c r="X29" s="46" t="s">
        <v>66</v>
      </c>
    </row>
    <row r="30" spans="1:24" ht="32.25" thickBot="1">
      <c r="A30" s="46">
        <f t="shared" si="0"/>
        <v>18</v>
      </c>
      <c r="B30" s="46" t="s">
        <v>67</v>
      </c>
      <c r="C30" s="115" t="s">
        <v>68</v>
      </c>
      <c r="D30" s="49"/>
      <c r="E30" s="48">
        <v>15</v>
      </c>
      <c r="F30" s="50"/>
      <c r="G30" s="46"/>
      <c r="H30" s="46"/>
      <c r="I30" s="46"/>
      <c r="J30" s="46"/>
      <c r="K30" s="48"/>
      <c r="L30" s="46"/>
      <c r="M30" s="46"/>
      <c r="N30" s="46"/>
      <c r="O30" s="46"/>
      <c r="P30" s="46"/>
      <c r="Q30" s="50"/>
      <c r="R30" s="104">
        <v>466.1</v>
      </c>
      <c r="S30" s="104">
        <v>466.1</v>
      </c>
      <c r="T30" s="104">
        <v>466.1</v>
      </c>
      <c r="U30" s="104">
        <v>466.1</v>
      </c>
      <c r="V30" s="64"/>
      <c r="W30" s="46">
        <v>1</v>
      </c>
      <c r="X30" s="117" t="s">
        <v>69</v>
      </c>
    </row>
    <row r="31" spans="1:24" ht="16.5" thickBot="1">
      <c r="A31" s="46">
        <f t="shared" si="0"/>
        <v>19</v>
      </c>
      <c r="B31" s="46" t="s">
        <v>70</v>
      </c>
      <c r="C31" s="115" t="s">
        <v>71</v>
      </c>
      <c r="D31" s="49"/>
      <c r="E31" s="48">
        <v>15</v>
      </c>
      <c r="F31" s="50"/>
      <c r="G31" s="46"/>
      <c r="H31" s="46"/>
      <c r="I31" s="46"/>
      <c r="J31" s="46"/>
      <c r="K31" s="48"/>
      <c r="L31" s="46"/>
      <c r="M31" s="46"/>
      <c r="N31" s="46"/>
      <c r="O31" s="46"/>
      <c r="P31" s="46"/>
      <c r="Q31" s="50"/>
      <c r="R31" s="104">
        <v>466.1</v>
      </c>
      <c r="S31" s="104">
        <v>466.1</v>
      </c>
      <c r="T31" s="104">
        <v>466.1</v>
      </c>
      <c r="U31" s="104">
        <v>466.1</v>
      </c>
      <c r="V31" s="64"/>
      <c r="W31" s="46">
        <v>1</v>
      </c>
      <c r="X31" s="46" t="s">
        <v>72</v>
      </c>
    </row>
    <row r="32" spans="1:24" ht="47.25">
      <c r="A32" s="46">
        <f t="shared" si="0"/>
        <v>20</v>
      </c>
      <c r="B32" s="46" t="s">
        <v>73</v>
      </c>
      <c r="C32" s="115" t="s">
        <v>74</v>
      </c>
      <c r="D32" s="49"/>
      <c r="E32" s="48">
        <v>15</v>
      </c>
      <c r="F32" s="50"/>
      <c r="G32" s="46"/>
      <c r="H32" s="46"/>
      <c r="I32" s="46"/>
      <c r="J32" s="46"/>
      <c r="K32" s="48"/>
      <c r="L32" s="46"/>
      <c r="M32" s="46"/>
      <c r="N32" s="46"/>
      <c r="O32" s="46"/>
      <c r="P32" s="46"/>
      <c r="Q32" s="50"/>
      <c r="R32" s="104">
        <v>466.1</v>
      </c>
      <c r="S32" s="104">
        <v>466.1</v>
      </c>
      <c r="T32" s="104">
        <v>466.1</v>
      </c>
      <c r="U32" s="104">
        <v>466.1</v>
      </c>
      <c r="V32" s="64"/>
      <c r="W32" s="46">
        <v>1</v>
      </c>
      <c r="X32" s="46" t="s">
        <v>75</v>
      </c>
    </row>
    <row r="33" spans="1:24" ht="47.25">
      <c r="A33" s="46">
        <f t="shared" si="0"/>
        <v>21</v>
      </c>
      <c r="B33" s="46" t="s">
        <v>76</v>
      </c>
      <c r="C33" s="115" t="s">
        <v>95</v>
      </c>
      <c r="D33" s="49"/>
      <c r="E33" s="48"/>
      <c r="F33" s="50"/>
      <c r="G33" s="46">
        <v>50</v>
      </c>
      <c r="H33" s="46"/>
      <c r="I33" s="46"/>
      <c r="J33" s="46"/>
      <c r="K33" s="48"/>
      <c r="L33" s="46"/>
      <c r="M33" s="46"/>
      <c r="N33" s="46"/>
      <c r="O33" s="46"/>
      <c r="P33" s="46"/>
      <c r="Q33" s="50"/>
      <c r="R33" s="105">
        <v>3527</v>
      </c>
      <c r="S33" s="105">
        <v>3527</v>
      </c>
      <c r="T33" s="105">
        <v>3527</v>
      </c>
      <c r="U33" s="105">
        <v>3527</v>
      </c>
      <c r="V33" s="64"/>
      <c r="W33" s="46">
        <v>1</v>
      </c>
      <c r="X33" s="46" t="s">
        <v>96</v>
      </c>
    </row>
    <row r="34" spans="1:24" ht="47.25">
      <c r="A34" s="46">
        <v>22</v>
      </c>
      <c r="B34" s="46" t="s">
        <v>97</v>
      </c>
      <c r="C34" s="115" t="s">
        <v>98</v>
      </c>
      <c r="D34" s="49"/>
      <c r="E34" s="48"/>
      <c r="F34" s="50"/>
      <c r="G34" s="46">
        <v>72</v>
      </c>
      <c r="H34" s="46"/>
      <c r="I34" s="46"/>
      <c r="J34" s="46"/>
      <c r="K34" s="48"/>
      <c r="L34" s="46"/>
      <c r="M34" s="46"/>
      <c r="N34" s="46"/>
      <c r="O34" s="46"/>
      <c r="P34" s="46"/>
      <c r="Q34" s="50"/>
      <c r="R34" s="105">
        <v>3527</v>
      </c>
      <c r="S34" s="105">
        <v>3527</v>
      </c>
      <c r="T34" s="105">
        <v>3527</v>
      </c>
      <c r="U34" s="105">
        <v>3527</v>
      </c>
      <c r="V34" s="64"/>
      <c r="W34" s="46">
        <v>1</v>
      </c>
      <c r="X34" s="46" t="s">
        <v>99</v>
      </c>
    </row>
    <row r="35" spans="1:24" ht="32.25" thickBot="1">
      <c r="A35" s="46">
        <v>23</v>
      </c>
      <c r="B35" s="46" t="s">
        <v>100</v>
      </c>
      <c r="C35" s="115" t="s">
        <v>101</v>
      </c>
      <c r="D35" s="49"/>
      <c r="E35" s="48"/>
      <c r="F35" s="50"/>
      <c r="G35" s="46">
        <v>40</v>
      </c>
      <c r="H35" s="46"/>
      <c r="I35" s="46"/>
      <c r="J35" s="46"/>
      <c r="K35" s="48"/>
      <c r="L35" s="46"/>
      <c r="M35" s="46"/>
      <c r="N35" s="46"/>
      <c r="O35" s="46"/>
      <c r="P35" s="46"/>
      <c r="Q35" s="50"/>
      <c r="R35" s="105">
        <v>3527</v>
      </c>
      <c r="S35" s="105">
        <v>3527</v>
      </c>
      <c r="T35" s="105">
        <v>3527</v>
      </c>
      <c r="U35" s="105">
        <v>3527</v>
      </c>
      <c r="V35" s="64"/>
      <c r="W35" s="46">
        <v>1</v>
      </c>
      <c r="X35" s="46" t="s">
        <v>102</v>
      </c>
    </row>
    <row r="36" spans="1:24" ht="32.25" thickBot="1">
      <c r="A36" s="110">
        <v>24</v>
      </c>
      <c r="B36" s="110" t="s">
        <v>103</v>
      </c>
      <c r="C36" s="116" t="s">
        <v>104</v>
      </c>
      <c r="D36" s="111"/>
      <c r="E36" s="112">
        <v>7</v>
      </c>
      <c r="F36" s="113"/>
      <c r="G36" s="110"/>
      <c r="H36" s="110"/>
      <c r="I36" s="110"/>
      <c r="J36" s="110"/>
      <c r="K36" s="112"/>
      <c r="L36" s="110"/>
      <c r="M36" s="110"/>
      <c r="N36" s="110"/>
      <c r="O36" s="110"/>
      <c r="P36" s="110"/>
      <c r="Q36" s="113"/>
      <c r="R36" s="104">
        <v>466.1</v>
      </c>
      <c r="S36" s="104">
        <v>466.1</v>
      </c>
      <c r="T36" s="104">
        <v>466.1</v>
      </c>
      <c r="U36" s="104">
        <v>466.1</v>
      </c>
      <c r="V36" s="109"/>
      <c r="W36" s="110">
        <v>1</v>
      </c>
      <c r="X36" s="110" t="s">
        <v>105</v>
      </c>
    </row>
    <row r="37" spans="1:24" ht="32.25" thickBot="1">
      <c r="A37" s="110">
        <v>25</v>
      </c>
      <c r="B37" s="110" t="s">
        <v>106</v>
      </c>
      <c r="C37" s="116" t="s">
        <v>107</v>
      </c>
      <c r="D37" s="114"/>
      <c r="E37" s="112">
        <v>15</v>
      </c>
      <c r="F37" s="113"/>
      <c r="G37" s="110"/>
      <c r="H37" s="110"/>
      <c r="I37" s="110"/>
      <c r="J37" s="110"/>
      <c r="K37" s="112"/>
      <c r="L37" s="110"/>
      <c r="M37" s="110"/>
      <c r="N37" s="110"/>
      <c r="O37" s="110"/>
      <c r="P37" s="110"/>
      <c r="Q37" s="113"/>
      <c r="R37" s="104">
        <v>466.1</v>
      </c>
      <c r="S37" s="104">
        <v>466.1</v>
      </c>
      <c r="T37" s="104">
        <v>466.1</v>
      </c>
      <c r="U37" s="104">
        <v>466.1</v>
      </c>
      <c r="V37" s="109"/>
      <c r="W37" s="110">
        <v>1</v>
      </c>
      <c r="X37" s="110" t="s">
        <v>108</v>
      </c>
    </row>
    <row r="38" spans="1:24" ht="32.25" thickBot="1">
      <c r="A38" s="110">
        <v>26</v>
      </c>
      <c r="B38" s="110" t="s">
        <v>109</v>
      </c>
      <c r="C38" s="116" t="s">
        <v>110</v>
      </c>
      <c r="D38" s="111"/>
      <c r="E38" s="112">
        <v>8</v>
      </c>
      <c r="F38" s="113"/>
      <c r="G38" s="110"/>
      <c r="H38" s="110"/>
      <c r="I38" s="110"/>
      <c r="J38" s="110"/>
      <c r="K38" s="112"/>
      <c r="L38" s="110"/>
      <c r="M38" s="110"/>
      <c r="N38" s="110"/>
      <c r="O38" s="110"/>
      <c r="P38" s="110"/>
      <c r="Q38" s="113"/>
      <c r="R38" s="104">
        <v>466.1</v>
      </c>
      <c r="S38" s="104">
        <v>466.1</v>
      </c>
      <c r="T38" s="104">
        <v>466.1</v>
      </c>
      <c r="U38" s="104">
        <v>466.1</v>
      </c>
      <c r="V38" s="109"/>
      <c r="W38" s="110">
        <v>1</v>
      </c>
      <c r="X38" s="110" t="s">
        <v>111</v>
      </c>
    </row>
    <row r="39" spans="1:24" ht="48" thickBot="1">
      <c r="A39" s="110">
        <v>27</v>
      </c>
      <c r="B39" s="110" t="s">
        <v>112</v>
      </c>
      <c r="C39" s="116" t="s">
        <v>113</v>
      </c>
      <c r="D39" s="111"/>
      <c r="E39" s="112">
        <v>5</v>
      </c>
      <c r="F39" s="113"/>
      <c r="G39" s="110"/>
      <c r="H39" s="110"/>
      <c r="I39" s="110"/>
      <c r="J39" s="110"/>
      <c r="K39" s="112"/>
      <c r="L39" s="110"/>
      <c r="M39" s="110"/>
      <c r="N39" s="110"/>
      <c r="O39" s="110"/>
      <c r="P39" s="110"/>
      <c r="Q39" s="113"/>
      <c r="R39" s="104">
        <v>466.1</v>
      </c>
      <c r="S39" s="104">
        <v>466.1</v>
      </c>
      <c r="T39" s="104">
        <v>466.1</v>
      </c>
      <c r="U39" s="104">
        <v>466.1</v>
      </c>
      <c r="V39" s="109"/>
      <c r="W39" s="110">
        <v>1</v>
      </c>
      <c r="X39" s="110" t="s">
        <v>114</v>
      </c>
    </row>
    <row r="40" spans="1:24" ht="31.5">
      <c r="A40" s="110">
        <v>28</v>
      </c>
      <c r="B40" s="110" t="s">
        <v>115</v>
      </c>
      <c r="C40" s="116" t="s">
        <v>116</v>
      </c>
      <c r="D40" s="111"/>
      <c r="E40" s="112">
        <v>7</v>
      </c>
      <c r="F40" s="113"/>
      <c r="G40" s="110"/>
      <c r="H40" s="110"/>
      <c r="I40" s="110"/>
      <c r="J40" s="110"/>
      <c r="K40" s="112"/>
      <c r="L40" s="110"/>
      <c r="M40" s="110"/>
      <c r="N40" s="110"/>
      <c r="O40" s="110"/>
      <c r="P40" s="110"/>
      <c r="Q40" s="113"/>
      <c r="R40" s="104">
        <v>466.1</v>
      </c>
      <c r="S40" s="104">
        <v>466.1</v>
      </c>
      <c r="T40" s="104">
        <v>466.1</v>
      </c>
      <c r="U40" s="104">
        <v>466.1</v>
      </c>
      <c r="V40" s="109"/>
      <c r="W40" s="110">
        <v>1</v>
      </c>
      <c r="X40" s="110" t="s">
        <v>117</v>
      </c>
    </row>
    <row r="41" spans="1:24" ht="47.25">
      <c r="A41" s="110">
        <v>29</v>
      </c>
      <c r="B41" s="110" t="s">
        <v>118</v>
      </c>
      <c r="C41" s="116" t="s">
        <v>119</v>
      </c>
      <c r="D41" s="111"/>
      <c r="E41" s="112"/>
      <c r="F41" s="113">
        <v>20</v>
      </c>
      <c r="G41" s="110"/>
      <c r="H41" s="110"/>
      <c r="I41" s="110"/>
      <c r="J41" s="110"/>
      <c r="K41" s="112"/>
      <c r="L41" s="110"/>
      <c r="M41" s="110"/>
      <c r="N41" s="110"/>
      <c r="O41" s="110"/>
      <c r="P41" s="110"/>
      <c r="Q41" s="113"/>
      <c r="R41" s="105">
        <v>368.63</v>
      </c>
      <c r="S41" s="105">
        <v>7372.6</v>
      </c>
      <c r="T41" s="105">
        <v>7372.6</v>
      </c>
      <c r="U41" s="105">
        <v>7372.6</v>
      </c>
      <c r="V41" s="109"/>
      <c r="W41" s="110">
        <v>1</v>
      </c>
      <c r="X41" s="110" t="s">
        <v>120</v>
      </c>
    </row>
    <row r="42" spans="1:24" ht="15.75">
      <c r="A42" s="110">
        <v>30</v>
      </c>
      <c r="B42" s="110" t="s">
        <v>77</v>
      </c>
      <c r="C42" s="116" t="s">
        <v>78</v>
      </c>
      <c r="D42" s="111"/>
      <c r="E42" s="112"/>
      <c r="F42" s="113">
        <v>25</v>
      </c>
      <c r="G42" s="110"/>
      <c r="H42" s="110"/>
      <c r="I42" s="110"/>
      <c r="J42" s="110"/>
      <c r="K42" s="112"/>
      <c r="L42" s="110"/>
      <c r="M42" s="110"/>
      <c r="N42" s="110"/>
      <c r="O42" s="110"/>
      <c r="P42" s="110"/>
      <c r="Q42" s="113"/>
      <c r="R42" s="105">
        <v>3527</v>
      </c>
      <c r="S42" s="105">
        <v>3527</v>
      </c>
      <c r="T42" s="105">
        <v>3527</v>
      </c>
      <c r="U42" s="105">
        <v>3527</v>
      </c>
      <c r="V42" s="109"/>
      <c r="W42" s="110">
        <v>1</v>
      </c>
      <c r="X42" s="110" t="s">
        <v>79</v>
      </c>
    </row>
    <row r="43" spans="1:24" ht="32.25" thickBot="1">
      <c r="A43" s="110">
        <v>31</v>
      </c>
      <c r="B43" s="110" t="s">
        <v>80</v>
      </c>
      <c r="C43" s="116" t="s">
        <v>81</v>
      </c>
      <c r="D43" s="111"/>
      <c r="E43" s="112"/>
      <c r="F43" s="113"/>
      <c r="G43" s="110">
        <v>45</v>
      </c>
      <c r="H43" s="110"/>
      <c r="I43" s="110"/>
      <c r="J43" s="110"/>
      <c r="K43" s="112"/>
      <c r="L43" s="110"/>
      <c r="M43" s="110"/>
      <c r="N43" s="110"/>
      <c r="O43" s="110"/>
      <c r="P43" s="110"/>
      <c r="Q43" s="113"/>
      <c r="R43" s="105">
        <v>3527</v>
      </c>
      <c r="S43" s="105">
        <v>3527</v>
      </c>
      <c r="T43" s="105">
        <v>3527</v>
      </c>
      <c r="U43" s="105">
        <v>3527</v>
      </c>
      <c r="V43" s="109"/>
      <c r="W43" s="110">
        <v>1</v>
      </c>
      <c r="X43" s="110" t="s">
        <v>82</v>
      </c>
    </row>
    <row r="44" spans="1:24" ht="32.25" thickBot="1">
      <c r="A44" s="110">
        <v>32</v>
      </c>
      <c r="B44" s="110" t="s">
        <v>83</v>
      </c>
      <c r="C44" s="116" t="s">
        <v>84</v>
      </c>
      <c r="D44" s="111"/>
      <c r="E44" s="112">
        <v>9</v>
      </c>
      <c r="F44" s="113"/>
      <c r="G44" s="110"/>
      <c r="H44" s="110"/>
      <c r="I44" s="110"/>
      <c r="J44" s="110"/>
      <c r="K44" s="112"/>
      <c r="L44" s="110"/>
      <c r="M44" s="110"/>
      <c r="N44" s="110"/>
      <c r="O44" s="110"/>
      <c r="P44" s="110"/>
      <c r="Q44" s="113"/>
      <c r="R44" s="104">
        <v>466.1</v>
      </c>
      <c r="S44" s="104">
        <v>466.1</v>
      </c>
      <c r="T44" s="104">
        <v>466.1</v>
      </c>
      <c r="U44" s="104">
        <v>466.1</v>
      </c>
      <c r="V44" s="109"/>
      <c r="W44" s="110">
        <v>1</v>
      </c>
      <c r="X44" s="110" t="s">
        <v>85</v>
      </c>
    </row>
    <row r="45" spans="1:24" ht="31.5">
      <c r="A45" s="110">
        <v>33</v>
      </c>
      <c r="B45" s="110" t="s">
        <v>86</v>
      </c>
      <c r="C45" s="116" t="s">
        <v>87</v>
      </c>
      <c r="D45" s="111"/>
      <c r="E45" s="112">
        <v>7</v>
      </c>
      <c r="F45" s="113"/>
      <c r="G45" s="110"/>
      <c r="H45" s="110"/>
      <c r="I45" s="110"/>
      <c r="J45" s="110"/>
      <c r="K45" s="112"/>
      <c r="L45" s="110"/>
      <c r="M45" s="110"/>
      <c r="N45" s="110"/>
      <c r="O45" s="110"/>
      <c r="P45" s="110"/>
      <c r="Q45" s="113"/>
      <c r="R45" s="104">
        <v>466.1</v>
      </c>
      <c r="S45" s="104">
        <v>466.1</v>
      </c>
      <c r="T45" s="104">
        <v>466.1</v>
      </c>
      <c r="U45" s="104">
        <v>466.1</v>
      </c>
      <c r="V45" s="109"/>
      <c r="W45" s="110">
        <v>1</v>
      </c>
      <c r="X45" s="110" t="s">
        <v>88</v>
      </c>
    </row>
    <row r="46" spans="1:24" ht="47.25">
      <c r="A46" s="110">
        <v>34</v>
      </c>
      <c r="B46" s="110" t="s">
        <v>89</v>
      </c>
      <c r="C46" s="116" t="s">
        <v>90</v>
      </c>
      <c r="D46" s="111"/>
      <c r="E46" s="112"/>
      <c r="F46" s="113"/>
      <c r="G46" s="110"/>
      <c r="H46" s="110">
        <v>102</v>
      </c>
      <c r="I46" s="110"/>
      <c r="J46" s="110"/>
      <c r="K46" s="112"/>
      <c r="L46" s="110"/>
      <c r="M46" s="110"/>
      <c r="N46" s="110"/>
      <c r="O46" s="110"/>
      <c r="P46" s="110"/>
      <c r="Q46" s="113"/>
      <c r="R46" s="105">
        <v>53554.15</v>
      </c>
      <c r="S46" s="105">
        <v>53554.15</v>
      </c>
      <c r="T46" s="105">
        <v>53554.15</v>
      </c>
      <c r="U46" s="105">
        <v>53554.15</v>
      </c>
      <c r="V46" s="109"/>
      <c r="W46" s="110">
        <v>1</v>
      </c>
      <c r="X46" s="110" t="s">
        <v>91</v>
      </c>
    </row>
    <row r="47" spans="1:24" ht="48" thickBot="1">
      <c r="A47" s="110">
        <v>35</v>
      </c>
      <c r="B47" s="110" t="s">
        <v>92</v>
      </c>
      <c r="C47" s="116" t="s">
        <v>93</v>
      </c>
      <c r="D47" s="111"/>
      <c r="E47" s="112"/>
      <c r="F47" s="113"/>
      <c r="G47" s="110"/>
      <c r="H47" s="110"/>
      <c r="I47" s="110"/>
      <c r="J47" s="110"/>
      <c r="K47" s="112"/>
      <c r="L47" s="110"/>
      <c r="M47" s="110"/>
      <c r="N47" s="110"/>
      <c r="O47" s="110"/>
      <c r="P47" s="110"/>
      <c r="Q47" s="113">
        <v>261</v>
      </c>
      <c r="R47" s="118">
        <v>1394000</v>
      </c>
      <c r="S47" s="118">
        <v>1394000</v>
      </c>
      <c r="T47" s="118">
        <v>1394000</v>
      </c>
      <c r="U47" s="118">
        <v>1394000</v>
      </c>
      <c r="V47" s="109"/>
      <c r="W47" s="110">
        <v>1</v>
      </c>
      <c r="X47" s="110" t="s">
        <v>94</v>
      </c>
    </row>
    <row r="48" spans="1:24" ht="32.25" thickBot="1">
      <c r="A48" s="113">
        <v>36</v>
      </c>
      <c r="B48" s="110" t="s">
        <v>56</v>
      </c>
      <c r="C48" s="116" t="s">
        <v>57</v>
      </c>
      <c r="D48" s="111"/>
      <c r="E48" s="112">
        <v>15</v>
      </c>
      <c r="F48" s="113"/>
      <c r="G48" s="110"/>
      <c r="H48" s="110"/>
      <c r="I48" s="110"/>
      <c r="J48" s="110"/>
      <c r="K48" s="112"/>
      <c r="L48" s="110"/>
      <c r="M48" s="110"/>
      <c r="N48" s="110"/>
      <c r="O48" s="110"/>
      <c r="P48" s="110"/>
      <c r="Q48" s="113"/>
      <c r="R48" s="104">
        <v>466.1</v>
      </c>
      <c r="S48" s="104">
        <v>466.1</v>
      </c>
      <c r="T48" s="104">
        <v>466.1</v>
      </c>
      <c r="U48" s="104">
        <v>466.1</v>
      </c>
      <c r="V48" s="109"/>
      <c r="W48" s="110">
        <v>1</v>
      </c>
      <c r="X48" s="110" t="s">
        <v>58</v>
      </c>
    </row>
    <row r="49" spans="1:24" ht="47.25">
      <c r="A49" s="50">
        <v>37</v>
      </c>
      <c r="B49" s="46" t="s">
        <v>22</v>
      </c>
      <c r="C49" s="115" t="s">
        <v>23</v>
      </c>
      <c r="D49" s="74"/>
      <c r="E49" s="48">
        <v>11</v>
      </c>
      <c r="F49" s="50"/>
      <c r="G49" s="46"/>
      <c r="H49" s="46"/>
      <c r="I49" s="46"/>
      <c r="J49" s="46"/>
      <c r="K49" s="48"/>
      <c r="L49" s="46"/>
      <c r="M49" s="46"/>
      <c r="N49" s="46"/>
      <c r="O49" s="46"/>
      <c r="P49" s="46"/>
      <c r="Q49" s="50"/>
      <c r="R49" s="104">
        <v>466.1</v>
      </c>
      <c r="S49" s="104">
        <v>466.1</v>
      </c>
      <c r="T49" s="104">
        <v>466.1</v>
      </c>
      <c r="U49" s="104">
        <v>466.1</v>
      </c>
      <c r="V49" s="64"/>
      <c r="W49" s="46">
        <v>1</v>
      </c>
      <c r="X49" s="46" t="s">
        <v>24</v>
      </c>
    </row>
    <row r="50" spans="1:24" ht="15.75">
      <c r="A50" s="113">
        <v>38</v>
      </c>
      <c r="B50" s="113" t="s">
        <v>7</v>
      </c>
      <c r="C50" s="116" t="s">
        <v>8</v>
      </c>
      <c r="D50" s="111"/>
      <c r="E50" s="111"/>
      <c r="F50" s="110">
        <v>22</v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2"/>
      <c r="R50" s="105"/>
      <c r="S50" s="105">
        <v>6872.762</v>
      </c>
      <c r="T50" s="105">
        <v>6872.762</v>
      </c>
      <c r="U50" s="105">
        <v>6872.762</v>
      </c>
      <c r="V50" s="109"/>
      <c r="W50" s="111">
        <v>1</v>
      </c>
      <c r="X50" s="111" t="s">
        <v>9</v>
      </c>
    </row>
    <row r="51" spans="1:24" ht="31.5">
      <c r="A51" s="113">
        <v>39</v>
      </c>
      <c r="B51" s="113" t="s">
        <v>0</v>
      </c>
      <c r="C51" s="116" t="s">
        <v>1</v>
      </c>
      <c r="D51" s="111"/>
      <c r="E51" s="111">
        <v>15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2"/>
      <c r="R51" s="105">
        <v>466.1</v>
      </c>
      <c r="S51" s="105">
        <v>466.1</v>
      </c>
      <c r="T51" s="105">
        <v>466.1</v>
      </c>
      <c r="U51" s="105">
        <v>466.1</v>
      </c>
      <c r="V51" s="109"/>
      <c r="W51" s="111">
        <v>1</v>
      </c>
      <c r="X51" s="111" t="s">
        <v>2</v>
      </c>
    </row>
    <row r="52" spans="1:24" ht="32.25" thickBot="1">
      <c r="A52" s="113">
        <v>40</v>
      </c>
      <c r="B52" s="110" t="s">
        <v>3</v>
      </c>
      <c r="C52" s="116" t="s">
        <v>4</v>
      </c>
      <c r="D52" s="111"/>
      <c r="E52" s="112"/>
      <c r="F52" s="113"/>
      <c r="G52" s="110"/>
      <c r="H52" s="110">
        <v>70</v>
      </c>
      <c r="I52" s="110"/>
      <c r="J52" s="110"/>
      <c r="K52" s="112"/>
      <c r="L52" s="110"/>
      <c r="M52" s="110"/>
      <c r="N52" s="110"/>
      <c r="O52" s="110"/>
      <c r="P52" s="110"/>
      <c r="Q52" s="113"/>
      <c r="R52" s="105">
        <v>368.63</v>
      </c>
      <c r="S52" s="106">
        <v>25804</v>
      </c>
      <c r="T52" s="106">
        <v>25804</v>
      </c>
      <c r="U52" s="106">
        <v>25804</v>
      </c>
      <c r="V52" s="109"/>
      <c r="W52" s="110">
        <v>1</v>
      </c>
      <c r="X52" s="110" t="s">
        <v>5</v>
      </c>
    </row>
    <row r="53" spans="1:24" ht="16.5" thickBot="1">
      <c r="A53" s="124" t="s">
        <v>442</v>
      </c>
      <c r="B53" s="125"/>
      <c r="C53" s="126"/>
      <c r="D53" s="102"/>
      <c r="E53" s="47">
        <f>SUM(E13:E52)</f>
        <v>266</v>
      </c>
      <c r="F53" s="47">
        <f>SUM(F13:F52)</f>
        <v>97</v>
      </c>
      <c r="G53" s="47">
        <f>SUM(G13:G52)</f>
        <v>267</v>
      </c>
      <c r="H53" s="47">
        <f>SUM(H13:H52)</f>
        <v>172</v>
      </c>
      <c r="I53" s="47"/>
      <c r="J53" s="47">
        <f>SUM(J13:J52)</f>
        <v>0</v>
      </c>
      <c r="K53" s="47">
        <f>SUM(K13:K52)</f>
        <v>0</v>
      </c>
      <c r="L53" s="47" t="s">
        <v>6</v>
      </c>
      <c r="M53" s="47">
        <f>SUM(M13:M52)</f>
        <v>0</v>
      </c>
      <c r="N53" s="47"/>
      <c r="O53" s="47" t="s">
        <v>6</v>
      </c>
      <c r="P53" s="47"/>
      <c r="Q53" s="47" t="s">
        <v>6</v>
      </c>
      <c r="R53" s="47"/>
      <c r="S53" s="47"/>
      <c r="T53" s="119">
        <f>SUM(T13:T52)</f>
        <v>1535395.7120000003</v>
      </c>
      <c r="U53" s="119">
        <f>SUM(U13:U52)</f>
        <v>1535395.7120000003</v>
      </c>
      <c r="V53" s="47"/>
      <c r="W53" s="47">
        <f>SUM(W13:W52)</f>
        <v>55</v>
      </c>
      <c r="X53" s="47"/>
    </row>
    <row r="54" spans="1:24" ht="16.5" thickBot="1">
      <c r="A54" s="48"/>
      <c r="B54" s="48"/>
      <c r="C54" s="48"/>
      <c r="D54" s="4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5"/>
      <c r="T54" s="95"/>
      <c r="U54" s="95"/>
      <c r="V54" s="95"/>
      <c r="W54" s="96"/>
      <c r="X54" s="96"/>
    </row>
    <row r="55" spans="1:24" ht="16.5" thickBot="1">
      <c r="A55" s="127" t="s">
        <v>443</v>
      </c>
      <c r="B55" s="128"/>
      <c r="C55" s="129"/>
      <c r="D55" s="88"/>
      <c r="E55" s="62">
        <v>1820</v>
      </c>
      <c r="F55" s="62"/>
      <c r="G55" s="62"/>
      <c r="H55" s="62"/>
      <c r="I55" s="62"/>
      <c r="J55" s="62"/>
      <c r="K55" s="62"/>
      <c r="L55" s="63"/>
      <c r="M55" s="62"/>
      <c r="N55" s="61"/>
      <c r="O55" s="62"/>
      <c r="P55" s="63"/>
      <c r="Q55" s="63"/>
      <c r="R55" s="107"/>
      <c r="S55" s="108"/>
      <c r="T55" s="133">
        <v>96948.8</v>
      </c>
      <c r="U55" s="133">
        <v>96948.8</v>
      </c>
      <c r="V55" s="65" t="s">
        <v>447</v>
      </c>
      <c r="W55" s="97"/>
      <c r="X55" s="97"/>
    </row>
    <row r="56" spans="1:24" ht="15.75">
      <c r="A56" s="66"/>
      <c r="B56" s="66"/>
      <c r="C56" s="66"/>
      <c r="D56" s="66"/>
      <c r="E56" s="51"/>
      <c r="F56" s="51"/>
      <c r="G56" s="51"/>
      <c r="H56" s="67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90"/>
      <c r="T56" s="90"/>
      <c r="U56" s="90"/>
      <c r="V56" s="90"/>
      <c r="W56" s="98"/>
      <c r="X56" s="98"/>
    </row>
    <row r="57" spans="1:24" ht="15.75">
      <c r="A57" s="99"/>
      <c r="B57" s="99" t="s">
        <v>418</v>
      </c>
      <c r="C57" s="99"/>
      <c r="D57" s="99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9"/>
      <c r="T57" s="69"/>
      <c r="U57" s="69">
        <f>U53+U55</f>
        <v>1632344.5120000003</v>
      </c>
      <c r="V57" s="69"/>
      <c r="W57" s="100"/>
      <c r="X57" s="100"/>
    </row>
    <row r="58" spans="1:24" ht="16.5" thickBot="1">
      <c r="A58" s="70"/>
      <c r="B58" s="70"/>
      <c r="C58" s="70"/>
      <c r="D58" s="70"/>
      <c r="E58" s="47"/>
      <c r="F58" s="47"/>
      <c r="G58" s="47"/>
      <c r="H58" s="71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75"/>
      <c r="T58" s="75"/>
      <c r="U58" s="75"/>
      <c r="V58" s="75"/>
      <c r="W58" s="94">
        <f>W55+W53</f>
        <v>55</v>
      </c>
      <c r="X58" s="94"/>
    </row>
    <row r="59" spans="1:24" ht="12.75">
      <c r="A59" s="5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87"/>
      <c r="T59" s="87"/>
      <c r="U59" s="87"/>
      <c r="V59" s="101"/>
      <c r="W59" s="72"/>
      <c r="X59" s="52"/>
    </row>
    <row r="60" spans="1:24" ht="12.75">
      <c r="A60" s="5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87"/>
      <c r="T60" s="87"/>
      <c r="U60" s="87"/>
      <c r="V60" s="101"/>
      <c r="W60" s="72"/>
      <c r="X60" s="52"/>
    </row>
    <row r="61" spans="1:24" ht="12.75">
      <c r="A61" s="5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87"/>
      <c r="T61" s="87"/>
      <c r="U61" s="87"/>
      <c r="V61" s="101"/>
      <c r="W61" s="72"/>
      <c r="X61" s="52"/>
    </row>
    <row r="62" spans="1:24" ht="15.75">
      <c r="A62" s="52"/>
      <c r="B62" s="72"/>
      <c r="C62" s="72"/>
      <c r="D62" s="72"/>
      <c r="E62" s="72"/>
      <c r="F62" s="72"/>
      <c r="G62" s="72"/>
      <c r="H62" s="72"/>
      <c r="I62" s="72"/>
      <c r="J62" s="72"/>
      <c r="K62" s="78"/>
      <c r="L62" s="79" t="s">
        <v>440</v>
      </c>
      <c r="M62" s="76"/>
      <c r="N62" s="76"/>
      <c r="O62" s="76"/>
      <c r="P62" s="76"/>
      <c r="Q62" s="76"/>
      <c r="R62" s="76"/>
      <c r="S62" s="87"/>
      <c r="T62" s="87"/>
      <c r="U62" s="87"/>
      <c r="V62" s="101"/>
      <c r="W62" s="101"/>
      <c r="X62" s="52"/>
    </row>
    <row r="63" spans="1:24" ht="15.75">
      <c r="A63" s="52"/>
      <c r="B63" s="72"/>
      <c r="C63" s="72"/>
      <c r="D63" s="72"/>
      <c r="E63" s="72"/>
      <c r="F63" s="72"/>
      <c r="G63" s="72"/>
      <c r="H63" s="72"/>
      <c r="I63" s="72"/>
      <c r="J63" s="72"/>
      <c r="K63" s="78"/>
      <c r="L63" s="80"/>
      <c r="M63" s="76" t="s">
        <v>428</v>
      </c>
      <c r="N63" s="76"/>
      <c r="O63" s="76"/>
      <c r="P63" s="81"/>
      <c r="Q63" s="76"/>
      <c r="R63" s="76" t="s">
        <v>441</v>
      </c>
      <c r="S63" s="87"/>
      <c r="T63" s="87"/>
      <c r="U63" s="87"/>
      <c r="V63" s="101"/>
      <c r="W63" s="72"/>
      <c r="X63" s="52"/>
    </row>
    <row r="64" spans="1:24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</sheetData>
  <mergeCells count="12">
    <mergeCell ref="A53:C53"/>
    <mergeCell ref="A55:C55"/>
    <mergeCell ref="E7:K7"/>
    <mergeCell ref="L7:Q7"/>
    <mergeCell ref="E8:H8"/>
    <mergeCell ref="I8:K8"/>
    <mergeCell ref="L8:N8"/>
    <mergeCell ref="O8:Q8"/>
    <mergeCell ref="B2:W2"/>
    <mergeCell ref="B3:W3"/>
    <mergeCell ref="B4:W4"/>
    <mergeCell ref="E6:Q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"Горэлектросети"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User25</dc:creator>
  <cp:keywords/>
  <dc:description/>
  <cp:lastModifiedBy>Admin</cp:lastModifiedBy>
  <cp:lastPrinted>2012-02-09T03:27:25Z</cp:lastPrinted>
  <dcterms:created xsi:type="dcterms:W3CDTF">2009-02-02T02:23:58Z</dcterms:created>
  <dcterms:modified xsi:type="dcterms:W3CDTF">2012-10-12T06:37:49Z</dcterms:modified>
  <cp:category/>
  <cp:version/>
  <cp:contentType/>
  <cp:contentStatus/>
</cp:coreProperties>
</file>