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8895" activeTab="0"/>
  </bookViews>
  <sheets>
    <sheet name="2009 (год)" sheetId="1" r:id="rId1"/>
  </sheets>
  <definedNames/>
  <calcPr fullCalcOnLoad="1"/>
</workbook>
</file>

<file path=xl/sharedStrings.xml><?xml version="1.0" encoding="utf-8"?>
<sst xmlns="http://schemas.openxmlformats.org/spreadsheetml/2006/main" count="380" uniqueCount="351">
  <si>
    <t>ИНФОРМАЦИЯ О ФАКТИЧЕСКИ ВЫПОЛНЕННЫХ ТЕХНОЛОГИЧЕСКИХ ПРИСОЕДИНЕНИЯХ</t>
  </si>
  <si>
    <t>К ЭЛЕКТРИЧЕСКИМ СЕТЯМ МУП «ГОРЭЛЕКТРОСЕТИ» ЮРИДИЧЕСКИХ ЛИЦ И НЕКОМЕРЧЕСКИХ ОРГАНИЗАЦИЙ</t>
  </si>
  <si>
    <t>Присоединяемая мощность кВт</t>
  </si>
  <si>
    <t>Наименование организации</t>
  </si>
  <si>
    <t>Уровень напряжения 0,4-1 кВ</t>
  </si>
  <si>
    <t>Уровень напряжения 6-10 кВ</t>
  </si>
  <si>
    <t>Цена</t>
  </si>
  <si>
    <t>Стоимость</t>
  </si>
  <si>
    <t>Сумма</t>
  </si>
  <si>
    <t>Факт оплаты</t>
  </si>
  <si>
    <t>№.№. ТУ</t>
  </si>
  <si>
    <t xml:space="preserve">№ </t>
  </si>
  <si>
    <t>№ договора</t>
  </si>
  <si>
    <t>заключившей договор</t>
  </si>
  <si>
    <t>III категория надежности</t>
  </si>
  <si>
    <t>I и II категория</t>
  </si>
  <si>
    <t>I и II категория надежности</t>
  </si>
  <si>
    <t>1 кВт</t>
  </si>
  <si>
    <t>договора</t>
  </si>
  <si>
    <t>на 31.12.2009 г.</t>
  </si>
  <si>
    <t>Кол-во</t>
  </si>
  <si>
    <t>выданные</t>
  </si>
  <si>
    <t>п.п.</t>
  </si>
  <si>
    <t>на технологическое</t>
  </si>
  <si>
    <t xml:space="preserve">мощности </t>
  </si>
  <si>
    <t>% отчислений по договору</t>
  </si>
  <si>
    <t xml:space="preserve">% отчислений </t>
  </si>
  <si>
    <t>присоединений</t>
  </si>
  <si>
    <t>на объект</t>
  </si>
  <si>
    <t>присоединение</t>
  </si>
  <si>
    <t xml:space="preserve">до15 </t>
  </si>
  <si>
    <t>от 15</t>
  </si>
  <si>
    <t>от30</t>
  </si>
  <si>
    <t>до 30</t>
  </si>
  <si>
    <t xml:space="preserve">от 10 </t>
  </si>
  <si>
    <t xml:space="preserve">(руб) </t>
  </si>
  <si>
    <t>(руб) без НДС</t>
  </si>
  <si>
    <t>МУП "Горсеть"</t>
  </si>
  <si>
    <t>ОАО "Алтайэнерго"</t>
  </si>
  <si>
    <t>электроснабжения</t>
  </si>
  <si>
    <t>до30</t>
  </si>
  <si>
    <t>до 100</t>
  </si>
  <si>
    <t>до 10000</t>
  </si>
  <si>
    <t>без НДС</t>
  </si>
  <si>
    <t>№ 04-01/</t>
  </si>
  <si>
    <t>Юридические лица</t>
  </si>
  <si>
    <t>Соглашение о расрочке.</t>
  </si>
  <si>
    <t>1.</t>
  </si>
  <si>
    <t>67-ю от 13.01.09</t>
  </si>
  <si>
    <t>Гаражный КООП "Вымпел"</t>
  </si>
  <si>
    <t>3164 от 14.07ю.08г.</t>
  </si>
  <si>
    <t>2.</t>
  </si>
  <si>
    <t>68-ю от 19.01.09г.</t>
  </si>
  <si>
    <t>ИП Нартов А.Э. Торговый павильон</t>
  </si>
  <si>
    <t>3415 от 15.10.08г.</t>
  </si>
  <si>
    <t>3.</t>
  </si>
  <si>
    <t>69-ю от 26.01.09г.</t>
  </si>
  <si>
    <t>Сад.Товарищество "ПМК-205" увел.мощ.Р на 1кВт.</t>
  </si>
  <si>
    <t>3519 от 29.12.08г.</t>
  </si>
  <si>
    <t>4.</t>
  </si>
  <si>
    <t>70-ю от02.02.09г.</t>
  </si>
  <si>
    <t>Сад.товарищество "Юбилейное"увел.мощ.Р на 4кВт</t>
  </si>
  <si>
    <t>3532 от 29.12.08г.</t>
  </si>
  <si>
    <t>5.</t>
  </si>
  <si>
    <t>71-ю от 16.02.09г.</t>
  </si>
  <si>
    <t>ИП Малетин К.И. Торговый павильон</t>
  </si>
  <si>
    <t>3252 от 22.12.08г.</t>
  </si>
  <si>
    <t>6.</t>
  </si>
  <si>
    <t>72-ю от 19.02.09г</t>
  </si>
  <si>
    <t>Сад.товарищество "Юбилейное"увел.мощ.Р на 1кВт</t>
  </si>
  <si>
    <t>3569 от 17.02.09г.</t>
  </si>
  <si>
    <t>7.</t>
  </si>
  <si>
    <t>73-ю от02.03.09г.</t>
  </si>
  <si>
    <t>ООО "Алтайстройремонт" Стройка</t>
  </si>
  <si>
    <t>3582 от 27.02.09г.</t>
  </si>
  <si>
    <t>8.</t>
  </si>
  <si>
    <t>74-ю от 12.03.09г.</t>
  </si>
  <si>
    <t>ООО "МАКС" Торговый павильон</t>
  </si>
  <si>
    <t>3363 от 24.09.08г.</t>
  </si>
  <si>
    <t>9.</t>
  </si>
  <si>
    <t>75-ю от 12.03.09г.</t>
  </si>
  <si>
    <t>Анчина Е.И. Торговый павильон</t>
  </si>
  <si>
    <t>3540 от 11.01.08г.</t>
  </si>
  <si>
    <t>10.</t>
  </si>
  <si>
    <t>76-ю от 16.03.09г.</t>
  </si>
  <si>
    <t>ИП Аппасова И.В. Торговый павильон</t>
  </si>
  <si>
    <t>3498 от 01.12.08г.</t>
  </si>
  <si>
    <t>11.</t>
  </si>
  <si>
    <t>77-ю от 19.03.09г.</t>
  </si>
  <si>
    <t>ИП Воротов А.А. Торговый павильон</t>
  </si>
  <si>
    <t>3505 от 04.12.08г.</t>
  </si>
  <si>
    <t>12.</t>
  </si>
  <si>
    <t>78-Ю от 18.03.09г</t>
  </si>
  <si>
    <t>Сад.товарищество "Березовая роща"</t>
  </si>
  <si>
    <t>3557 от 30.01.09г.</t>
  </si>
  <si>
    <t>13.</t>
  </si>
  <si>
    <t>79-Ю от 24.03.09г.</t>
  </si>
  <si>
    <t>ИП Волжина Л.Д. Торговый павильон</t>
  </si>
  <si>
    <t>3539 от 31.12.08г.</t>
  </si>
  <si>
    <t>14.</t>
  </si>
  <si>
    <t>80-Ю от 06.04.09г.</t>
  </si>
  <si>
    <t>ИП Мордвинов В.П. Торговый павильон</t>
  </si>
  <si>
    <t>3517 от 01.12.09г.</t>
  </si>
  <si>
    <t>15.</t>
  </si>
  <si>
    <t>81-Ю от 23.04.09</t>
  </si>
  <si>
    <t>Сад.товарищество "Юбиленое"</t>
  </si>
  <si>
    <t>3648 от 21.04.09г.</t>
  </si>
  <si>
    <t>16.</t>
  </si>
  <si>
    <t>82-Ю от 27.04.09г.</t>
  </si>
  <si>
    <t>Сад.товарищество "Чстроитель"</t>
  </si>
  <si>
    <t>3638 от 16.04.09г.</t>
  </si>
  <si>
    <t>17.</t>
  </si>
  <si>
    <t>83-Ю от 27.04.09г.</t>
  </si>
  <si>
    <t>Строительство торгово-бытового комплекса</t>
  </si>
  <si>
    <t>3650 от 22.04.09г.</t>
  </si>
  <si>
    <t>18.</t>
  </si>
  <si>
    <t>84-Ю от 04.05.09г.</t>
  </si>
  <si>
    <t>Сад.товарищество "Кооператор"</t>
  </si>
  <si>
    <t>3635 от 15.04.09г.</t>
  </si>
  <si>
    <t>19.</t>
  </si>
  <si>
    <t>85-Ю от 05.05.09г.</t>
  </si>
  <si>
    <t>МУП "Горно-Алтайский питомник"</t>
  </si>
  <si>
    <t>3616 от 02.04.09г.</t>
  </si>
  <si>
    <t>20.</t>
  </si>
  <si>
    <t>86-Ю от 06.05.09г.</t>
  </si>
  <si>
    <t>ИП Дымова А.В. Торговый павильон</t>
  </si>
  <si>
    <t>3661 от 30.04.09г.</t>
  </si>
  <si>
    <t>доп №36.Ф 13.05.09</t>
  </si>
  <si>
    <t>Сад.товарищество "Коммунальщик-2"</t>
  </si>
  <si>
    <t>2547 от 13.09.07г.</t>
  </si>
  <si>
    <t>87-Ю от 18.05.09г.</t>
  </si>
  <si>
    <t>ИП Бачурин Д.С.</t>
  </si>
  <si>
    <t>3670 от 06.05.09г.</t>
  </si>
  <si>
    <t>88-Ю от 20.05.09г.</t>
  </si>
  <si>
    <t>ИП Докуменов</t>
  </si>
  <si>
    <t>3674 от 13.05.09</t>
  </si>
  <si>
    <t>89-Ю от 22.05.09</t>
  </si>
  <si>
    <t>ООО "Купол</t>
  </si>
  <si>
    <t>3671 от 08.05.09г.</t>
  </si>
  <si>
    <t>90-ю от 25.05.09г.</t>
  </si>
  <si>
    <t>Елашкин Ю.Н.</t>
  </si>
  <si>
    <t>3687 от 18.05.09г.</t>
  </si>
  <si>
    <t>91-Ю от 26.05.09г.</t>
  </si>
  <si>
    <t>ИП Токарев</t>
  </si>
  <si>
    <t>3270 от 22.08.08г.</t>
  </si>
  <si>
    <t>92-Ю от 02.06.09г.</t>
  </si>
  <si>
    <t>Сад.товарищество "Ткацкое"</t>
  </si>
  <si>
    <t>653 от 11.01.05г.</t>
  </si>
  <si>
    <t>93-Ю от 03.06.09г.</t>
  </si>
  <si>
    <t>Сад.товарищество "Медик"</t>
  </si>
  <si>
    <t>3710 от 28.05.09г.</t>
  </si>
  <si>
    <t>94-Ю от 04.06.09г.</t>
  </si>
  <si>
    <t>Сад.Товарищество "Динамо"</t>
  </si>
  <si>
    <t>3685 от 18.05.09г.</t>
  </si>
  <si>
    <t>95-Ю от 08.06.09г.</t>
  </si>
  <si>
    <t>3721 от 02.06.09г.</t>
  </si>
  <si>
    <t>96-Ю от 15.06.09г,</t>
  </si>
  <si>
    <t>Рег.гор.союз Автопредпринимателей</t>
  </si>
  <si>
    <t>3721 от 02.06.08г.</t>
  </si>
  <si>
    <t>97-Ю от 15.06.09г.</t>
  </si>
  <si>
    <t>ООО "Росбыттехника"</t>
  </si>
  <si>
    <t>3085 от 18.06.08</t>
  </si>
  <si>
    <t>98-Ю от 18.05.09г.</t>
  </si>
  <si>
    <t>ИП Терентьев Е.А.  (перераспределение мощ.)</t>
  </si>
  <si>
    <t>3747 от 16.06.09г..</t>
  </si>
  <si>
    <t>99-Ю от 18.06.09г.</t>
  </si>
  <si>
    <t>ИП Тереньтьев Е.А. (перераспределение мощ.)</t>
  </si>
  <si>
    <t>3752 от 17,06,09г.</t>
  </si>
  <si>
    <t>100-Ю от 27.07.09г.</t>
  </si>
  <si>
    <t>ИП Лукъянова Г.Г. (увеличение мощности)</t>
  </si>
  <si>
    <t>3819 от 21.07.09г.</t>
  </si>
  <si>
    <t>101-Ю от 22.07.09г.</t>
  </si>
  <si>
    <t>ИП Александрова С.Г. (увеличение мощности)</t>
  </si>
  <si>
    <t>3817 от 21.07.09г.</t>
  </si>
  <si>
    <t>102-Ю от 27.07.09г.</t>
  </si>
  <si>
    <t>ГОРПО  (перераспределение мощности)</t>
  </si>
  <si>
    <t>3823 от 22.07.09г.</t>
  </si>
  <si>
    <t>103-Ю от 27.07.09г.</t>
  </si>
  <si>
    <t>3826 от 23.07.09г</t>
  </si>
  <si>
    <t xml:space="preserve">104-Ю от 28.07.09г. </t>
  </si>
  <si>
    <t>Сад.товарищество "Медик" (Увеличение мощности</t>
  </si>
  <si>
    <t>3831 от 24.07.09г.</t>
  </si>
  <si>
    <t>105-Ю от 31.07.09г.</t>
  </si>
  <si>
    <t xml:space="preserve">Благот.  фонд санитарно-эпидемиологического </t>
  </si>
  <si>
    <t>благополучия населения РА</t>
  </si>
  <si>
    <t>3845 от 31.07.09г.</t>
  </si>
  <si>
    <t>106-Ю от 04.08.09г.</t>
  </si>
  <si>
    <t>107-Ю от 06.08.09г.</t>
  </si>
  <si>
    <t>ИП Медведев В.Е.</t>
  </si>
  <si>
    <t>3851 от 03.08.09г.</t>
  </si>
  <si>
    <t>108-Ю от 10.08.09г.</t>
  </si>
  <si>
    <t>Упр.соц.защиты населения адм.г.Горно-Алтайска</t>
  </si>
  <si>
    <t>3839 от 28.07.09г.</t>
  </si>
  <si>
    <t>109-Ю от 18.08.09г.</t>
  </si>
  <si>
    <t>ИП Семенова О.Д. (увел. мощности)</t>
  </si>
  <si>
    <t>3869 от 13.08.09г.</t>
  </si>
  <si>
    <t>110-Ю от 19.08.09г.</t>
  </si>
  <si>
    <t xml:space="preserve">Сад.товарищество "Юбилейное" (увел. мощности) </t>
  </si>
  <si>
    <t>3875 от 18.08.09г.</t>
  </si>
  <si>
    <t>111-Ю от 20.08.09г.</t>
  </si>
  <si>
    <t>ИП Стародубцев Д.Б.</t>
  </si>
  <si>
    <t>3617 от 02.04.09г.</t>
  </si>
  <si>
    <t>112-Ю от 28.08.09г.</t>
  </si>
  <si>
    <t>Сад. Товарищество "Восток-2" (увел.мощности)</t>
  </si>
  <si>
    <t>3894 от 27.08.09г.</t>
  </si>
  <si>
    <t xml:space="preserve">113-Ю от 31.08.09г. </t>
  </si>
  <si>
    <t>ИП Драйд В.А.  (увел. мощности)</t>
  </si>
  <si>
    <t>3881 от 21.08.09г.</t>
  </si>
  <si>
    <t>114-Ю от 11.09.09г.</t>
  </si>
  <si>
    <t>Гаражный КООП "Медик"</t>
  </si>
  <si>
    <t>3853 от 04.08.09г.</t>
  </si>
  <si>
    <t>115-Ю от 11.09.09г.</t>
  </si>
  <si>
    <t>ОАО "Промышленные Экологические технологии"</t>
  </si>
  <si>
    <t>соглашение б/н</t>
  </si>
  <si>
    <t>2922 от 13,03,08г.</t>
  </si>
  <si>
    <t>116-Ю от 22.09.09г.</t>
  </si>
  <si>
    <t>ООО "Авто Лидер"</t>
  </si>
  <si>
    <t>3901 от 28.08.09г.</t>
  </si>
  <si>
    <t>117-Ю от 28.09.09г.</t>
  </si>
  <si>
    <t>Сад.товарищество "Кооператор" увел.мощности</t>
  </si>
  <si>
    <t>3949 от 23.09.09г.</t>
  </si>
  <si>
    <t>118-Ю от 19.08.09г.</t>
  </si>
  <si>
    <t>ОАО "Сибирьтелеком" увел.мощ. свыше  100кВт</t>
  </si>
  <si>
    <t>3876 от 30.06.09г.</t>
  </si>
  <si>
    <t>119-Ю от 30.09.09г.</t>
  </si>
  <si>
    <t>Гараж.КООП "Придорожный-1" увел. мощности</t>
  </si>
  <si>
    <t>3950 от 23.09.09г.</t>
  </si>
  <si>
    <t>127-Ю от 01.09.09г.</t>
  </si>
  <si>
    <t xml:space="preserve">ООО "Витафонс"  </t>
  </si>
  <si>
    <t>соглашение  б/н от 02.09.09</t>
  </si>
  <si>
    <t>3741 от 15.06.09г.</t>
  </si>
  <si>
    <t>120-Ю от 01.10.09г.</t>
  </si>
  <si>
    <t>Торговый павильон ИП Воробьева В.Ф.</t>
  </si>
  <si>
    <t>3953 от 23.09.09г.</t>
  </si>
  <si>
    <t>121-Ю от 05.10.09г.</t>
  </si>
  <si>
    <t>Торговый павильон ИП Жарков А.В</t>
  </si>
  <si>
    <t>3606 от 01.09.09г.</t>
  </si>
  <si>
    <t>122-Ю от 09.10.09г</t>
  </si>
  <si>
    <t xml:space="preserve">МУ УКС г.Горно-Алтайска </t>
  </si>
  <si>
    <t>соглашение б/н от 12.10.09г.</t>
  </si>
  <si>
    <t>3928 от 15.09.09г.</t>
  </si>
  <si>
    <t>123-Ю от 09.10.09г.</t>
  </si>
  <si>
    <t>Гараж.КООП"Автомобилист-1"</t>
  </si>
  <si>
    <t>3977 от01.10.09г.</t>
  </si>
  <si>
    <t>124-Ю от 09.10.09г.</t>
  </si>
  <si>
    <t>Сад.товарищество "Сосновый бор"</t>
  </si>
  <si>
    <t>2954 от 09.04.08г.</t>
  </si>
  <si>
    <t>125-Ю от 13.10.09г.</t>
  </si>
  <si>
    <t xml:space="preserve">ОАО "Мобильные Телесистемы" </t>
  </si>
  <si>
    <t>3837 от 28.07.09г.</t>
  </si>
  <si>
    <t>126-Ю от 14.10.09г.</t>
  </si>
  <si>
    <t xml:space="preserve">Гл.Управление МЧС по РА </t>
  </si>
  <si>
    <t>3969 от 01.10.09г.</t>
  </si>
  <si>
    <t>128-ю от 28.10.09г.</t>
  </si>
  <si>
    <t>Гаражный КООП "Светофор"  увеличение мощности</t>
  </si>
  <si>
    <t>4014 от 26.10.09г.</t>
  </si>
  <si>
    <t>129-Ю от 10.11.09г.</t>
  </si>
  <si>
    <t>соглашение  б/н от 10.11.09</t>
  </si>
  <si>
    <t>3606 от 26.03.09г.</t>
  </si>
  <si>
    <t>130-Ю от 19.11.09г.</t>
  </si>
  <si>
    <t>Сад.товарищество "Электросигнал"</t>
  </si>
  <si>
    <t>4044 от 13.11.09г.</t>
  </si>
  <si>
    <t>131-Ю от 23.11.09г.</t>
  </si>
  <si>
    <t>Торговый павильон ИП Епитова С.М.</t>
  </si>
  <si>
    <t>4064 от 19.11ю.09г.</t>
  </si>
  <si>
    <t>132-Ю от 25.11.09г.</t>
  </si>
  <si>
    <t>Гар.КООП "Центральный-3"</t>
  </si>
  <si>
    <t>4068 от 23.11.09г.</t>
  </si>
  <si>
    <t>133-Ю от 26.11.09г.</t>
  </si>
  <si>
    <t>МОУ ДОД "СДЮСШ олимпийского резерва РА"</t>
  </si>
  <si>
    <t>перераспределение мощности</t>
  </si>
  <si>
    <t>4008 от 21.10.09г.</t>
  </si>
  <si>
    <t>134-Ю от 26.11.09г.</t>
  </si>
  <si>
    <t>3724 от 03.06.09г.</t>
  </si>
  <si>
    <t>135-Ю от 26.11.09г.</t>
  </si>
  <si>
    <t xml:space="preserve">ГУ "Зем. кадастровая палата"оплата ч/зГорно-Строй  </t>
  </si>
  <si>
    <t>4023 от 27.10.09г.</t>
  </si>
  <si>
    <t xml:space="preserve"> 136-Ю от26.11.09г.</t>
  </si>
  <si>
    <t>Строительство магазина ИП Бедарева Л.С.</t>
  </si>
  <si>
    <t>4066 от 20.11.09г.</t>
  </si>
  <si>
    <t>137-Ю от 26.11.09г.</t>
  </si>
  <si>
    <t>Гар.КООп "Центральный"</t>
  </si>
  <si>
    <t>4045 от 13.09.09г.</t>
  </si>
  <si>
    <t>138-Ю от 27.11.09г.</t>
  </si>
  <si>
    <t>Торговый павильон ИП Поливцева С.И.</t>
  </si>
  <si>
    <t>4082 от 26.11.09г.</t>
  </si>
  <si>
    <t>139-Ю от 30.11.09г.</t>
  </si>
  <si>
    <t>Фонд жилищного строительства РА  ж.д.Алтайская 3</t>
  </si>
  <si>
    <t>соглашение б/н от 30,11,09г.</t>
  </si>
  <si>
    <t>2946 от 31.03.08г.</t>
  </si>
  <si>
    <t>140-Ю от 30.11.09г.</t>
  </si>
  <si>
    <t>Произв. база  ИП Кусрашвили ув.мощ.</t>
  </si>
  <si>
    <t>4059 от 18.11.09г.</t>
  </si>
  <si>
    <t>141-Ю от 30.11.09г.</t>
  </si>
  <si>
    <t>Гар.КООП "Подгорный"</t>
  </si>
  <si>
    <t>4084 от 26.11.09г.</t>
  </si>
  <si>
    <t>142-Ю от 01.12.09г.</t>
  </si>
  <si>
    <t>ОАО "Водопроводно-канализационная система"</t>
  </si>
  <si>
    <t>4003 от 20.10.09г.</t>
  </si>
  <si>
    <t>143-Ю от 02.12.09г.</t>
  </si>
  <si>
    <t>Магазин "Кафе-Бар" ИП Суртаева А.И.</t>
  </si>
  <si>
    <t>4086 от 27.11.09г.</t>
  </si>
  <si>
    <t>144-Ю от30.11.09г.</t>
  </si>
  <si>
    <t>Фонд жилищного строительства РА  ж.д.пр.Ком-кий 60</t>
  </si>
  <si>
    <t>соглашение б/н от 30.11.09г.</t>
  </si>
  <si>
    <t>2944 от 31.03.08</t>
  </si>
  <si>
    <t>145-Ю от 02.12.09г.</t>
  </si>
  <si>
    <t>Строительство магазина ИП Утятников А.М.</t>
  </si>
  <si>
    <t>4081 от 26.11.09г.</t>
  </si>
  <si>
    <t>146-Ю от 03.12.09г.</t>
  </si>
  <si>
    <t>Гар.КООП "Центральный -Скала"</t>
  </si>
  <si>
    <t>4046 от 13.11.09г.</t>
  </si>
  <si>
    <t>147-Ю от 03,12,09г.</t>
  </si>
  <si>
    <t>Гар.КООП "ЛУЧ"</t>
  </si>
  <si>
    <t>4094 от 02.12.09г</t>
  </si>
  <si>
    <t xml:space="preserve">148-Ю от 07.12.09г. </t>
  </si>
  <si>
    <t xml:space="preserve">Прокуратура РА       </t>
  </si>
  <si>
    <t>3870 от 14.08.09г.</t>
  </si>
  <si>
    <t>149-Ю от 08.12.09г.</t>
  </si>
  <si>
    <t>ИП Тарабарин В.А.</t>
  </si>
  <si>
    <t>4100 от 04.12.09г.</t>
  </si>
  <si>
    <t>150-Ю от 10.12.09г.</t>
  </si>
  <si>
    <t>МУ "УКХадминистрации г.Горно-Алтайска"</t>
  </si>
  <si>
    <t>3385 от 30.09.08г.</t>
  </si>
  <si>
    <t>151-Ю от 10.12.09г.</t>
  </si>
  <si>
    <t>МУ "УКХ адсминистрации г.Горно-Алтайска"</t>
  </si>
  <si>
    <t>3383 от 30.09.08г.</t>
  </si>
  <si>
    <t>152-Ю от 10.12.09г.</t>
  </si>
  <si>
    <t>МУ "УКХ администрации г.Горно-Алтайска"</t>
  </si>
  <si>
    <t>3972 от 05.10.09г.</t>
  </si>
  <si>
    <t>153-Ю от 11.12.09г.</t>
  </si>
  <si>
    <t>ФГУ "Земельная кадастровая палата" по РА</t>
  </si>
  <si>
    <t>3507 от 05.12.08г.</t>
  </si>
  <si>
    <t>154-Ю от 21.12.09г</t>
  </si>
  <si>
    <t>ОАО "Мобильнеые Теле Системы"</t>
  </si>
  <si>
    <t>3833 от 27.07.09г.</t>
  </si>
  <si>
    <t>155-Ю от 22.12.09г.</t>
  </si>
  <si>
    <t>ИП Малинина С.С.</t>
  </si>
  <si>
    <t>4113 от 14.12.09г.</t>
  </si>
  <si>
    <t>156-Ю от 30.12.09г.</t>
  </si>
  <si>
    <t>4106 от 08.12.09г.</t>
  </si>
  <si>
    <t>Итого по юридическим лицам:</t>
  </si>
  <si>
    <t>Физические лица (население)</t>
  </si>
  <si>
    <t>ИТОГО:</t>
  </si>
  <si>
    <t>Зам Директора</t>
  </si>
  <si>
    <t>МУП "Горэлектросети"</t>
  </si>
  <si>
    <t>Кукин С.А</t>
  </si>
  <si>
    <t xml:space="preserve">Исп.инж.ПТО </t>
  </si>
  <si>
    <t>Н.Н.Грязева т.6-13-51</t>
  </si>
  <si>
    <r>
      <t xml:space="preserve">Арбитражный Суд по РА </t>
    </r>
  </si>
  <si>
    <t>(САДОВОДЧЕСКИЕ ТОВАРИЩЕСТВА,ГАРАЖНЫЕ КООПЕРАТИВЫ) ЗА ПЕРИОД С 01.01.2009г. ПО 31.12.2009г.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</si>
</sst>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4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44" fontId="23" fillId="0" borderId="1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44" fontId="23" fillId="0" borderId="13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44" fontId="23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4" fontId="22" fillId="0" borderId="11" xfId="0" applyNumberFormat="1" applyFont="1" applyFill="1" applyBorder="1" applyAlignment="1">
      <alignment horizontal="center"/>
    </xf>
    <xf numFmtId="44" fontId="22" fillId="0" borderId="19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44" fontId="22" fillId="0" borderId="21" xfId="43" applyNumberFormat="1" applyFont="1" applyFill="1" applyBorder="1" applyAlignment="1">
      <alignment horizontal="center"/>
    </xf>
    <xf numFmtId="44" fontId="22" fillId="0" borderId="10" xfId="43" applyNumberFormat="1" applyFont="1" applyFill="1" applyBorder="1" applyAlignment="1">
      <alignment horizontal="center"/>
    </xf>
    <xf numFmtId="44" fontId="22" fillId="0" borderId="11" xfId="43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4" fontId="22" fillId="0" borderId="22" xfId="43" applyNumberFormat="1" applyFont="1" applyFill="1" applyBorder="1" applyAlignment="1">
      <alignment horizontal="center"/>
    </xf>
    <xf numFmtId="44" fontId="22" fillId="0" borderId="13" xfId="43" applyNumberFormat="1" applyFont="1" applyFill="1" applyBorder="1" applyAlignment="1">
      <alignment horizontal="center"/>
    </xf>
    <xf numFmtId="44" fontId="22" fillId="0" borderId="14" xfId="43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44" fontId="22" fillId="0" borderId="14" xfId="0" applyNumberFormat="1" applyFont="1" applyFill="1" applyBorder="1" applyAlignment="1">
      <alignment horizontal="right"/>
    </xf>
    <xf numFmtId="44" fontId="22" fillId="0" borderId="14" xfId="0" applyNumberFormat="1" applyFont="1" applyFill="1" applyBorder="1" applyAlignment="1">
      <alignment horizontal="center"/>
    </xf>
    <xf numFmtId="44" fontId="22" fillId="0" borderId="22" xfId="0" applyNumberFormat="1" applyFont="1" applyFill="1" applyBorder="1" applyAlignment="1">
      <alignment horizontal="right"/>
    </xf>
    <xf numFmtId="44" fontId="22" fillId="0" borderId="13" xfId="0" applyNumberFormat="1" applyFont="1" applyFill="1" applyBorder="1" applyAlignment="1">
      <alignment horizontal="right"/>
    </xf>
    <xf numFmtId="44" fontId="22" fillId="0" borderId="22" xfId="43" applyNumberFormat="1" applyFont="1" applyFill="1" applyBorder="1" applyAlignment="1">
      <alignment horizontal="right"/>
    </xf>
    <xf numFmtId="44" fontId="22" fillId="0" borderId="13" xfId="43" applyNumberFormat="1" applyFont="1" applyFill="1" applyBorder="1" applyAlignment="1">
      <alignment horizontal="right"/>
    </xf>
    <xf numFmtId="44" fontId="22" fillId="0" borderId="22" xfId="0" applyNumberFormat="1" applyFont="1" applyFill="1" applyBorder="1" applyAlignment="1">
      <alignment horizontal="center"/>
    </xf>
    <xf numFmtId="44" fontId="22" fillId="0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44" fontId="22" fillId="24" borderId="22" xfId="0" applyNumberFormat="1" applyFont="1" applyFill="1" applyBorder="1" applyAlignment="1">
      <alignment horizontal="center"/>
    </xf>
    <xf numFmtId="44" fontId="22" fillId="24" borderId="13" xfId="0" applyNumberFormat="1" applyFont="1" applyFill="1" applyBorder="1" applyAlignment="1">
      <alignment horizontal="right"/>
    </xf>
    <xf numFmtId="0" fontId="22" fillId="24" borderId="0" xfId="0" applyFont="1" applyFill="1" applyAlignment="1">
      <alignment/>
    </xf>
    <xf numFmtId="43" fontId="22" fillId="0" borderId="0" xfId="0" applyNumberFormat="1" applyFont="1" applyFill="1" applyAlignment="1">
      <alignment/>
    </xf>
    <xf numFmtId="176" fontId="22" fillId="0" borderId="13" xfId="60" applyNumberFormat="1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44" fontId="22" fillId="0" borderId="23" xfId="0" applyNumberFormat="1" applyFont="1" applyFill="1" applyBorder="1" applyAlignment="1">
      <alignment horizontal="center"/>
    </xf>
    <xf numFmtId="44" fontId="22" fillId="0" borderId="15" xfId="0" applyNumberFormat="1" applyFont="1" applyFill="1" applyBorder="1" applyAlignment="1">
      <alignment horizontal="center"/>
    </xf>
    <xf numFmtId="44" fontId="22" fillId="0" borderId="16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4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9" fontId="22" fillId="0" borderId="1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44" fontId="22" fillId="0" borderId="17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44" fontId="22" fillId="0" borderId="19" xfId="43" applyNumberFormat="1" applyFont="1" applyFill="1" applyBorder="1" applyAlignment="1">
      <alignment horizontal="center"/>
    </xf>
    <xf numFmtId="44" fontId="22" fillId="0" borderId="18" xfId="43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44" fontId="21" fillId="0" borderId="13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6" fontId="0" fillId="0" borderId="0" xfId="0" applyNumberFormat="1" applyFill="1" applyAlignment="1">
      <alignment horizontal="center"/>
    </xf>
    <xf numFmtId="0" fontId="20" fillId="0" borderId="0" xfId="0" applyFont="1" applyFill="1" applyAlignment="1">
      <alignment horizontal="center"/>
    </xf>
    <xf numFmtId="44" fontId="21" fillId="0" borderId="0" xfId="0" applyNumberFormat="1" applyFont="1" applyFill="1" applyBorder="1" applyAlignment="1">
      <alignment horizontal="center"/>
    </xf>
    <xf numFmtId="44" fontId="25" fillId="0" borderId="0" xfId="0" applyNumberFormat="1" applyFont="1" applyFill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6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6.25390625" style="96" customWidth="1"/>
    <col min="2" max="2" width="22.125" style="96" customWidth="1"/>
    <col min="3" max="3" width="55.25390625" style="97" customWidth="1"/>
    <col min="4" max="4" width="32.375" style="97" customWidth="1"/>
    <col min="5" max="5" width="10.75390625" style="2" customWidth="1"/>
    <col min="6" max="6" width="7.375" style="2" customWidth="1"/>
    <col min="7" max="7" width="7.75390625" style="2" customWidth="1"/>
    <col min="8" max="8" width="7.125" style="2" customWidth="1"/>
    <col min="9" max="9" width="8.00390625" style="2" customWidth="1"/>
    <col min="10" max="10" width="8.125" style="2" customWidth="1"/>
    <col min="11" max="11" width="9.25390625" style="2" customWidth="1"/>
    <col min="12" max="12" width="9.625" style="2" customWidth="1"/>
    <col min="13" max="13" width="9.75390625" style="2" customWidth="1"/>
    <col min="14" max="14" width="9.375" style="2" customWidth="1"/>
    <col min="15" max="15" width="9.875" style="2" customWidth="1"/>
    <col min="16" max="16" width="11.625" style="96" customWidth="1"/>
    <col min="17" max="17" width="20.75390625" style="98" customWidth="1"/>
    <col min="18" max="18" width="28.25390625" style="98" customWidth="1"/>
    <col min="19" max="19" width="19.875" style="98" customWidth="1"/>
    <col min="20" max="20" width="27.375" style="98" customWidth="1"/>
    <col min="21" max="21" width="15.875" style="96" customWidth="1"/>
    <col min="22" max="22" width="23.125" style="96" customWidth="1"/>
    <col min="23" max="23" width="9.125" style="2" customWidth="1"/>
    <col min="24" max="24" width="15.125" style="2" bestFit="1" customWidth="1"/>
    <col min="25" max="16384" width="9.125" style="2" customWidth="1"/>
  </cols>
  <sheetData>
    <row r="1" spans="1:22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5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.75">
      <c r="A3" s="118" t="s">
        <v>350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6.5" thickBot="1">
      <c r="A4" s="3"/>
      <c r="B4" s="3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5"/>
      <c r="T4" s="5"/>
      <c r="U4" s="3"/>
      <c r="V4" s="3"/>
    </row>
    <row r="5" spans="1:22" s="12" customFormat="1" ht="16.5" thickBot="1">
      <c r="A5" s="6"/>
      <c r="B5" s="7"/>
      <c r="C5" s="8"/>
      <c r="D5" s="9"/>
      <c r="E5" s="88" t="s">
        <v>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6"/>
      <c r="Q5" s="11"/>
      <c r="R5" s="11"/>
      <c r="S5" s="11"/>
      <c r="T5" s="11"/>
      <c r="U5" s="6"/>
      <c r="V5" s="6"/>
    </row>
    <row r="6" spans="1:22" s="12" customFormat="1" ht="16.5" thickBot="1">
      <c r="A6" s="13"/>
      <c r="B6" s="14"/>
      <c r="C6" s="15" t="s">
        <v>3</v>
      </c>
      <c r="D6" s="16"/>
      <c r="E6" s="115" t="s">
        <v>4</v>
      </c>
      <c r="F6" s="115"/>
      <c r="G6" s="115"/>
      <c r="H6" s="115"/>
      <c r="I6" s="116"/>
      <c r="J6" s="117" t="s">
        <v>5</v>
      </c>
      <c r="K6" s="115"/>
      <c r="L6" s="115"/>
      <c r="M6" s="115"/>
      <c r="N6" s="115"/>
      <c r="O6" s="115"/>
      <c r="P6" s="13" t="s">
        <v>6</v>
      </c>
      <c r="Q6" s="17" t="s">
        <v>7</v>
      </c>
      <c r="R6" s="17" t="s">
        <v>8</v>
      </c>
      <c r="S6" s="17" t="s">
        <v>9</v>
      </c>
      <c r="T6" s="17" t="s">
        <v>8</v>
      </c>
      <c r="U6" s="13"/>
      <c r="V6" s="13" t="s">
        <v>10</v>
      </c>
    </row>
    <row r="7" spans="1:22" s="12" customFormat="1" ht="16.5" thickBot="1">
      <c r="A7" s="18" t="s">
        <v>11</v>
      </c>
      <c r="B7" s="19" t="s">
        <v>12</v>
      </c>
      <c r="C7" s="20" t="s">
        <v>13</v>
      </c>
      <c r="D7" s="21"/>
      <c r="E7" s="115" t="s">
        <v>14</v>
      </c>
      <c r="F7" s="115"/>
      <c r="G7" s="116"/>
      <c r="H7" s="117" t="s">
        <v>15</v>
      </c>
      <c r="I7" s="116"/>
      <c r="J7" s="117" t="s">
        <v>14</v>
      </c>
      <c r="K7" s="115"/>
      <c r="L7" s="116"/>
      <c r="M7" s="117" t="s">
        <v>16</v>
      </c>
      <c r="N7" s="115"/>
      <c r="O7" s="115"/>
      <c r="P7" s="18" t="s">
        <v>17</v>
      </c>
      <c r="Q7" s="22" t="s">
        <v>18</v>
      </c>
      <c r="R7" s="22" t="s">
        <v>19</v>
      </c>
      <c r="S7" s="22" t="s">
        <v>19</v>
      </c>
      <c r="T7" s="22" t="s">
        <v>19</v>
      </c>
      <c r="U7" s="18" t="s">
        <v>20</v>
      </c>
      <c r="V7" s="18" t="s">
        <v>21</v>
      </c>
    </row>
    <row r="8" spans="1:22" s="12" customFormat="1" ht="15.75">
      <c r="A8" s="18" t="s">
        <v>22</v>
      </c>
      <c r="B8" s="19"/>
      <c r="C8" s="20" t="s">
        <v>23</v>
      </c>
      <c r="D8" s="21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8" t="s">
        <v>24</v>
      </c>
      <c r="Q8" s="22"/>
      <c r="R8" s="22" t="s">
        <v>25</v>
      </c>
      <c r="S8" s="22" t="s">
        <v>26</v>
      </c>
      <c r="T8" s="22" t="s">
        <v>25</v>
      </c>
      <c r="U8" s="18" t="s">
        <v>27</v>
      </c>
      <c r="V8" s="18" t="s">
        <v>28</v>
      </c>
    </row>
    <row r="9" spans="1:22" s="12" customFormat="1" ht="15.75">
      <c r="A9" s="18"/>
      <c r="B9" s="19"/>
      <c r="C9" s="20" t="s">
        <v>29</v>
      </c>
      <c r="D9" s="21"/>
      <c r="E9" s="19" t="s">
        <v>30</v>
      </c>
      <c r="F9" s="18" t="s">
        <v>31</v>
      </c>
      <c r="G9" s="18" t="s">
        <v>32</v>
      </c>
      <c r="H9" s="18" t="s">
        <v>31</v>
      </c>
      <c r="I9" s="18" t="s">
        <v>32</v>
      </c>
      <c r="J9" s="18" t="s">
        <v>33</v>
      </c>
      <c r="K9" s="18" t="s">
        <v>32</v>
      </c>
      <c r="L9" s="18" t="s">
        <v>34</v>
      </c>
      <c r="M9" s="18" t="s">
        <v>33</v>
      </c>
      <c r="N9" s="18" t="s">
        <v>32</v>
      </c>
      <c r="O9" s="18" t="s">
        <v>34</v>
      </c>
      <c r="P9" s="18" t="s">
        <v>35</v>
      </c>
      <c r="Q9" s="22" t="s">
        <v>36</v>
      </c>
      <c r="R9" s="22" t="s">
        <v>37</v>
      </c>
      <c r="S9" s="22" t="s">
        <v>37</v>
      </c>
      <c r="T9" s="22" t="s">
        <v>38</v>
      </c>
      <c r="U9" s="18"/>
      <c r="V9" s="18" t="s">
        <v>39</v>
      </c>
    </row>
    <row r="10" spans="1:22" s="12" customFormat="1" ht="16.5" thickBot="1">
      <c r="A10" s="23"/>
      <c r="B10" s="24"/>
      <c r="C10" s="25"/>
      <c r="D10" s="26"/>
      <c r="E10" s="24"/>
      <c r="F10" s="23" t="s">
        <v>40</v>
      </c>
      <c r="G10" s="23" t="s">
        <v>41</v>
      </c>
      <c r="H10" s="23" t="s">
        <v>40</v>
      </c>
      <c r="I10" s="23" t="s">
        <v>41</v>
      </c>
      <c r="J10" s="23"/>
      <c r="K10" s="23" t="s">
        <v>41</v>
      </c>
      <c r="L10" s="23" t="s">
        <v>42</v>
      </c>
      <c r="M10" s="23"/>
      <c r="N10" s="23" t="s">
        <v>41</v>
      </c>
      <c r="O10" s="23" t="s">
        <v>42</v>
      </c>
      <c r="P10" s="23" t="s">
        <v>43</v>
      </c>
      <c r="Q10" s="27"/>
      <c r="R10" s="27" t="s">
        <v>36</v>
      </c>
      <c r="S10" s="27" t="s">
        <v>36</v>
      </c>
      <c r="T10" s="27" t="s">
        <v>36</v>
      </c>
      <c r="U10" s="23"/>
      <c r="V10" s="23" t="s">
        <v>44</v>
      </c>
    </row>
    <row r="11" spans="1:22" s="12" customFormat="1" ht="16.5" thickBot="1">
      <c r="A11" s="28">
        <v>1</v>
      </c>
      <c r="B11" s="28">
        <v>2</v>
      </c>
      <c r="C11" s="28">
        <v>3</v>
      </c>
      <c r="D11" s="29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30">
        <v>10</v>
      </c>
      <c r="K11" s="30">
        <v>11</v>
      </c>
      <c r="L11" s="28">
        <v>12</v>
      </c>
      <c r="M11" s="28">
        <v>13</v>
      </c>
      <c r="N11" s="28">
        <v>14</v>
      </c>
      <c r="O11" s="28">
        <v>15</v>
      </c>
      <c r="P11" s="31">
        <v>16</v>
      </c>
      <c r="Q11" s="31">
        <v>17</v>
      </c>
      <c r="R11" s="31">
        <v>18</v>
      </c>
      <c r="S11" s="31">
        <v>19</v>
      </c>
      <c r="T11" s="28">
        <v>20</v>
      </c>
      <c r="U11" s="3">
        <v>21</v>
      </c>
      <c r="V11" s="28">
        <v>22</v>
      </c>
    </row>
    <row r="12" spans="1:22" s="12" customFormat="1" ht="16.5" thickBot="1">
      <c r="A12" s="106" t="s">
        <v>45</v>
      </c>
      <c r="B12" s="107"/>
      <c r="C12" s="108"/>
      <c r="D12" s="34" t="s">
        <v>46</v>
      </c>
      <c r="E12" s="33"/>
      <c r="F12" s="34"/>
      <c r="G12" s="34"/>
      <c r="H12" s="34"/>
      <c r="I12" s="34"/>
      <c r="J12" s="35"/>
      <c r="K12" s="34"/>
      <c r="L12" s="33"/>
      <c r="M12" s="34"/>
      <c r="N12" s="35"/>
      <c r="O12" s="35"/>
      <c r="P12" s="36"/>
      <c r="Q12" s="11"/>
      <c r="R12" s="37"/>
      <c r="S12" s="37"/>
      <c r="T12" s="38"/>
      <c r="U12" s="34"/>
      <c r="V12" s="33"/>
    </row>
    <row r="13" spans="1:22" s="12" customFormat="1" ht="15.75">
      <c r="A13" s="36" t="s">
        <v>47</v>
      </c>
      <c r="B13" s="6" t="s">
        <v>48</v>
      </c>
      <c r="C13" s="9" t="s">
        <v>49</v>
      </c>
      <c r="D13" s="9"/>
      <c r="E13" s="6">
        <v>9</v>
      </c>
      <c r="F13" s="6"/>
      <c r="G13" s="6"/>
      <c r="H13" s="6"/>
      <c r="I13" s="6"/>
      <c r="J13" s="6"/>
      <c r="K13" s="6"/>
      <c r="L13" s="6"/>
      <c r="M13" s="6"/>
      <c r="N13" s="6"/>
      <c r="O13" s="10"/>
      <c r="P13" s="39">
        <f>550-550*18/118</f>
        <v>466.10169491525426</v>
      </c>
      <c r="Q13" s="40">
        <f>P13*U13</f>
        <v>4194.9152542372885</v>
      </c>
      <c r="R13" s="40">
        <f>Q13</f>
        <v>4194.9152542372885</v>
      </c>
      <c r="S13" s="41">
        <f>R13</f>
        <v>4194.9152542372885</v>
      </c>
      <c r="T13" s="42"/>
      <c r="U13" s="6">
        <v>9</v>
      </c>
      <c r="V13" s="6" t="s">
        <v>50</v>
      </c>
    </row>
    <row r="14" spans="1:22" s="12" customFormat="1" ht="15.75">
      <c r="A14" s="43" t="s">
        <v>51</v>
      </c>
      <c r="B14" s="30" t="s">
        <v>52</v>
      </c>
      <c r="C14" s="44" t="s">
        <v>53</v>
      </c>
      <c r="D14" s="44"/>
      <c r="E14" s="30">
        <v>3</v>
      </c>
      <c r="F14" s="30"/>
      <c r="G14" s="30"/>
      <c r="H14" s="30"/>
      <c r="I14" s="30"/>
      <c r="J14" s="30"/>
      <c r="K14" s="30"/>
      <c r="L14" s="30"/>
      <c r="M14" s="30"/>
      <c r="N14" s="30"/>
      <c r="O14" s="45"/>
      <c r="P14" s="43">
        <v>4000</v>
      </c>
      <c r="Q14" s="46">
        <f>P14*O14+P14*N14+M14*P14+P14*L14+P14*K14+P14*J14+P14*I14+P14*H14+P14*G14+P14*F14+P14*E14</f>
        <v>12000</v>
      </c>
      <c r="R14" s="46">
        <v>7200</v>
      </c>
      <c r="S14" s="47">
        <v>7200</v>
      </c>
      <c r="T14" s="48">
        <f>Q14-S14</f>
        <v>4800</v>
      </c>
      <c r="U14" s="30">
        <v>1</v>
      </c>
      <c r="V14" s="30" t="s">
        <v>54</v>
      </c>
    </row>
    <row r="15" spans="1:22" s="12" customFormat="1" ht="15.75">
      <c r="A15" s="43" t="s">
        <v>55</v>
      </c>
      <c r="B15" s="30" t="s">
        <v>56</v>
      </c>
      <c r="C15" s="44" t="s">
        <v>57</v>
      </c>
      <c r="D15" s="44"/>
      <c r="E15" s="30">
        <v>1</v>
      </c>
      <c r="F15" s="30"/>
      <c r="G15" s="30"/>
      <c r="H15" s="30"/>
      <c r="I15" s="30"/>
      <c r="J15" s="30"/>
      <c r="K15" s="30"/>
      <c r="L15" s="30"/>
      <c r="M15" s="30"/>
      <c r="N15" s="30"/>
      <c r="O15" s="45"/>
      <c r="P15" s="49">
        <f>550-550*18/118</f>
        <v>466.10169491525426</v>
      </c>
      <c r="Q15" s="46">
        <f>P15*U15</f>
        <v>466.10169491525426</v>
      </c>
      <c r="R15" s="46">
        <f>Q15</f>
        <v>466.10169491525426</v>
      </c>
      <c r="S15" s="47">
        <f>R15</f>
        <v>466.10169491525426</v>
      </c>
      <c r="T15" s="48"/>
      <c r="U15" s="30">
        <v>1</v>
      </c>
      <c r="V15" s="30" t="s">
        <v>58</v>
      </c>
    </row>
    <row r="16" spans="1:22" s="12" customFormat="1" ht="15.75">
      <c r="A16" s="43" t="s">
        <v>59</v>
      </c>
      <c r="B16" s="30" t="s">
        <v>60</v>
      </c>
      <c r="C16" s="44" t="s">
        <v>61</v>
      </c>
      <c r="D16" s="44"/>
      <c r="E16" s="30">
        <v>4</v>
      </c>
      <c r="F16" s="30"/>
      <c r="G16" s="30"/>
      <c r="H16" s="30"/>
      <c r="I16" s="30"/>
      <c r="J16" s="30"/>
      <c r="K16" s="30"/>
      <c r="L16" s="30"/>
      <c r="M16" s="30"/>
      <c r="N16" s="30"/>
      <c r="O16" s="45"/>
      <c r="P16" s="49">
        <f>550-550*18/118</f>
        <v>466.10169491525426</v>
      </c>
      <c r="Q16" s="46">
        <v>2200</v>
      </c>
      <c r="R16" s="46">
        <v>2200</v>
      </c>
      <c r="S16" s="47">
        <v>2200</v>
      </c>
      <c r="T16" s="48"/>
      <c r="U16" s="30">
        <v>4</v>
      </c>
      <c r="V16" s="30" t="s">
        <v>62</v>
      </c>
    </row>
    <row r="17" spans="1:22" s="12" customFormat="1" ht="15.75">
      <c r="A17" s="43" t="s">
        <v>63</v>
      </c>
      <c r="B17" s="30" t="s">
        <v>64</v>
      </c>
      <c r="C17" s="44" t="s">
        <v>65</v>
      </c>
      <c r="D17" s="44"/>
      <c r="E17" s="30">
        <v>3</v>
      </c>
      <c r="F17" s="30"/>
      <c r="G17" s="30"/>
      <c r="H17" s="30"/>
      <c r="I17" s="30"/>
      <c r="J17" s="30"/>
      <c r="K17" s="30"/>
      <c r="L17" s="30"/>
      <c r="M17" s="30"/>
      <c r="N17" s="30"/>
      <c r="O17" s="45"/>
      <c r="P17" s="43">
        <v>4000</v>
      </c>
      <c r="Q17" s="46">
        <f>P17*O17+P17*N17+M17*P17+P17*L17+P17*K17+P17*J17+P17*I17+P17*H17+P17*G17+P17*F17+P17*E17</f>
        <v>12000</v>
      </c>
      <c r="R17" s="46">
        <v>7200</v>
      </c>
      <c r="S17" s="47">
        <v>7200</v>
      </c>
      <c r="T17" s="48">
        <f>Q17-S17</f>
        <v>4800</v>
      </c>
      <c r="U17" s="30">
        <v>1</v>
      </c>
      <c r="V17" s="30" t="s">
        <v>66</v>
      </c>
    </row>
    <row r="18" spans="1:22" s="12" customFormat="1" ht="15.75">
      <c r="A18" s="43" t="s">
        <v>67</v>
      </c>
      <c r="B18" s="30" t="s">
        <v>68</v>
      </c>
      <c r="C18" s="44" t="s">
        <v>69</v>
      </c>
      <c r="D18" s="44"/>
      <c r="E18" s="30">
        <v>1</v>
      </c>
      <c r="F18" s="30"/>
      <c r="G18" s="30"/>
      <c r="H18" s="30"/>
      <c r="I18" s="30"/>
      <c r="J18" s="30"/>
      <c r="K18" s="30"/>
      <c r="L18" s="30"/>
      <c r="M18" s="30"/>
      <c r="N18" s="30"/>
      <c r="O18" s="45"/>
      <c r="P18" s="49">
        <f aca="true" t="shared" si="0" ref="P18:P43">550-550*18/118</f>
        <v>466.10169491525426</v>
      </c>
      <c r="Q18" s="46">
        <f aca="true" t="shared" si="1" ref="Q18:Q43">P18*U18</f>
        <v>466.10169491525426</v>
      </c>
      <c r="R18" s="46">
        <f aca="true" t="shared" si="2" ref="R18:S43">Q18</f>
        <v>466.10169491525426</v>
      </c>
      <c r="S18" s="47">
        <f t="shared" si="2"/>
        <v>466.10169491525426</v>
      </c>
      <c r="T18" s="48"/>
      <c r="U18" s="30">
        <v>1</v>
      </c>
      <c r="V18" s="30" t="s">
        <v>70</v>
      </c>
    </row>
    <row r="19" spans="1:22" s="12" customFormat="1" ht="15.75">
      <c r="A19" s="43" t="s">
        <v>71</v>
      </c>
      <c r="B19" s="30" t="s">
        <v>72</v>
      </c>
      <c r="C19" s="44" t="s">
        <v>73</v>
      </c>
      <c r="D19" s="44"/>
      <c r="E19" s="30">
        <v>9</v>
      </c>
      <c r="F19" s="30"/>
      <c r="G19" s="30"/>
      <c r="H19" s="30"/>
      <c r="I19" s="30"/>
      <c r="J19" s="30"/>
      <c r="K19" s="30"/>
      <c r="L19" s="30"/>
      <c r="M19" s="30"/>
      <c r="N19" s="30"/>
      <c r="O19" s="45"/>
      <c r="P19" s="49">
        <f t="shared" si="0"/>
        <v>466.10169491525426</v>
      </c>
      <c r="Q19" s="46">
        <f t="shared" si="1"/>
        <v>466.10169491525426</v>
      </c>
      <c r="R19" s="46">
        <f t="shared" si="2"/>
        <v>466.10169491525426</v>
      </c>
      <c r="S19" s="47">
        <f t="shared" si="2"/>
        <v>466.10169491525426</v>
      </c>
      <c r="T19" s="48"/>
      <c r="U19" s="30">
        <v>1</v>
      </c>
      <c r="V19" s="30" t="s">
        <v>74</v>
      </c>
    </row>
    <row r="20" spans="1:22" s="12" customFormat="1" ht="15.75">
      <c r="A20" s="43" t="s">
        <v>75</v>
      </c>
      <c r="B20" s="30" t="s">
        <v>76</v>
      </c>
      <c r="C20" s="44" t="s">
        <v>77</v>
      </c>
      <c r="D20" s="44"/>
      <c r="E20" s="30">
        <v>6</v>
      </c>
      <c r="F20" s="30"/>
      <c r="G20" s="30"/>
      <c r="H20" s="30"/>
      <c r="I20" s="30"/>
      <c r="J20" s="30"/>
      <c r="K20" s="30"/>
      <c r="L20" s="30"/>
      <c r="M20" s="30"/>
      <c r="N20" s="30"/>
      <c r="O20" s="45"/>
      <c r="P20" s="49">
        <f t="shared" si="0"/>
        <v>466.10169491525426</v>
      </c>
      <c r="Q20" s="46">
        <f t="shared" si="1"/>
        <v>466.10169491525426</v>
      </c>
      <c r="R20" s="46">
        <f t="shared" si="2"/>
        <v>466.10169491525426</v>
      </c>
      <c r="S20" s="47">
        <f t="shared" si="2"/>
        <v>466.10169491525426</v>
      </c>
      <c r="T20" s="48"/>
      <c r="U20" s="30">
        <v>1</v>
      </c>
      <c r="V20" s="30" t="s">
        <v>78</v>
      </c>
    </row>
    <row r="21" spans="1:22" s="12" customFormat="1" ht="15.75">
      <c r="A21" s="43" t="s">
        <v>79</v>
      </c>
      <c r="B21" s="30" t="s">
        <v>80</v>
      </c>
      <c r="C21" s="44" t="s">
        <v>81</v>
      </c>
      <c r="D21" s="44"/>
      <c r="E21" s="30">
        <v>5</v>
      </c>
      <c r="F21" s="30"/>
      <c r="G21" s="30"/>
      <c r="H21" s="30"/>
      <c r="I21" s="30"/>
      <c r="J21" s="30"/>
      <c r="K21" s="30"/>
      <c r="L21" s="30"/>
      <c r="M21" s="30"/>
      <c r="N21" s="30"/>
      <c r="O21" s="45"/>
      <c r="P21" s="49">
        <f t="shared" si="0"/>
        <v>466.10169491525426</v>
      </c>
      <c r="Q21" s="46">
        <f t="shared" si="1"/>
        <v>466.10169491525426</v>
      </c>
      <c r="R21" s="46">
        <f t="shared" si="2"/>
        <v>466.10169491525426</v>
      </c>
      <c r="S21" s="47">
        <f t="shared" si="2"/>
        <v>466.10169491525426</v>
      </c>
      <c r="T21" s="48"/>
      <c r="U21" s="30">
        <v>1</v>
      </c>
      <c r="V21" s="30" t="s">
        <v>82</v>
      </c>
    </row>
    <row r="22" spans="1:22" s="12" customFormat="1" ht="15.75">
      <c r="A22" s="43" t="s">
        <v>83</v>
      </c>
      <c r="B22" s="30" t="s">
        <v>84</v>
      </c>
      <c r="C22" s="44" t="s">
        <v>85</v>
      </c>
      <c r="D22" s="44"/>
      <c r="E22" s="30">
        <v>13</v>
      </c>
      <c r="F22" s="30"/>
      <c r="G22" s="30"/>
      <c r="H22" s="30"/>
      <c r="I22" s="30"/>
      <c r="J22" s="30"/>
      <c r="K22" s="30"/>
      <c r="L22" s="30"/>
      <c r="M22" s="30"/>
      <c r="N22" s="30"/>
      <c r="O22" s="45"/>
      <c r="P22" s="49">
        <f t="shared" si="0"/>
        <v>466.10169491525426</v>
      </c>
      <c r="Q22" s="46">
        <f t="shared" si="1"/>
        <v>466.10169491525426</v>
      </c>
      <c r="R22" s="46">
        <f t="shared" si="2"/>
        <v>466.10169491525426</v>
      </c>
      <c r="S22" s="47">
        <f t="shared" si="2"/>
        <v>466.10169491525426</v>
      </c>
      <c r="T22" s="48"/>
      <c r="U22" s="30">
        <v>1</v>
      </c>
      <c r="V22" s="30" t="s">
        <v>86</v>
      </c>
    </row>
    <row r="23" spans="1:22" s="12" customFormat="1" ht="15.75">
      <c r="A23" s="43" t="s">
        <v>87</v>
      </c>
      <c r="B23" s="30" t="s">
        <v>88</v>
      </c>
      <c r="C23" s="44" t="s">
        <v>89</v>
      </c>
      <c r="D23" s="44"/>
      <c r="E23" s="30">
        <v>10</v>
      </c>
      <c r="F23" s="30"/>
      <c r="G23" s="30"/>
      <c r="H23" s="30"/>
      <c r="I23" s="30"/>
      <c r="J23" s="30"/>
      <c r="K23" s="30"/>
      <c r="L23" s="30"/>
      <c r="M23" s="30"/>
      <c r="N23" s="30"/>
      <c r="O23" s="45"/>
      <c r="P23" s="49">
        <f t="shared" si="0"/>
        <v>466.10169491525426</v>
      </c>
      <c r="Q23" s="46">
        <f t="shared" si="1"/>
        <v>466.10169491525426</v>
      </c>
      <c r="R23" s="46">
        <f t="shared" si="2"/>
        <v>466.10169491525426</v>
      </c>
      <c r="S23" s="47">
        <f t="shared" si="2"/>
        <v>466.10169491525426</v>
      </c>
      <c r="T23" s="48"/>
      <c r="U23" s="30">
        <v>1</v>
      </c>
      <c r="V23" s="30" t="s">
        <v>90</v>
      </c>
    </row>
    <row r="24" spans="1:22" s="12" customFormat="1" ht="15.75">
      <c r="A24" s="43" t="s">
        <v>91</v>
      </c>
      <c r="B24" s="30" t="s">
        <v>92</v>
      </c>
      <c r="C24" s="44" t="s">
        <v>93</v>
      </c>
      <c r="D24" s="44"/>
      <c r="E24" s="30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45"/>
      <c r="P24" s="49">
        <f t="shared" si="0"/>
        <v>466.10169491525426</v>
      </c>
      <c r="Q24" s="46">
        <f t="shared" si="1"/>
        <v>466.10169491525426</v>
      </c>
      <c r="R24" s="46">
        <f t="shared" si="2"/>
        <v>466.10169491525426</v>
      </c>
      <c r="S24" s="47">
        <f t="shared" si="2"/>
        <v>466.10169491525426</v>
      </c>
      <c r="T24" s="48"/>
      <c r="U24" s="30">
        <v>1</v>
      </c>
      <c r="V24" s="30" t="s">
        <v>94</v>
      </c>
    </row>
    <row r="25" spans="1:22" s="12" customFormat="1" ht="15.75">
      <c r="A25" s="43" t="s">
        <v>95</v>
      </c>
      <c r="B25" s="30" t="s">
        <v>96</v>
      </c>
      <c r="C25" s="44" t="s">
        <v>97</v>
      </c>
      <c r="D25" s="44"/>
      <c r="E25" s="30">
        <v>8</v>
      </c>
      <c r="F25" s="30"/>
      <c r="G25" s="30"/>
      <c r="H25" s="30"/>
      <c r="I25" s="30"/>
      <c r="J25" s="30"/>
      <c r="K25" s="30"/>
      <c r="L25" s="30"/>
      <c r="M25" s="30"/>
      <c r="N25" s="30"/>
      <c r="O25" s="45"/>
      <c r="P25" s="49">
        <f t="shared" si="0"/>
        <v>466.10169491525426</v>
      </c>
      <c r="Q25" s="46">
        <f t="shared" si="1"/>
        <v>466.10169491525426</v>
      </c>
      <c r="R25" s="46">
        <f t="shared" si="2"/>
        <v>466.10169491525426</v>
      </c>
      <c r="S25" s="47">
        <f t="shared" si="2"/>
        <v>466.10169491525426</v>
      </c>
      <c r="T25" s="48"/>
      <c r="U25" s="30">
        <v>1</v>
      </c>
      <c r="V25" s="30" t="s">
        <v>98</v>
      </c>
    </row>
    <row r="26" spans="1:22" s="12" customFormat="1" ht="15.75">
      <c r="A26" s="43" t="s">
        <v>99</v>
      </c>
      <c r="B26" s="30" t="s">
        <v>100</v>
      </c>
      <c r="C26" s="44" t="s">
        <v>101</v>
      </c>
      <c r="D26" s="44"/>
      <c r="E26" s="30">
        <v>15</v>
      </c>
      <c r="F26" s="30"/>
      <c r="G26" s="30"/>
      <c r="H26" s="30"/>
      <c r="I26" s="30"/>
      <c r="J26" s="30"/>
      <c r="K26" s="30"/>
      <c r="L26" s="30"/>
      <c r="M26" s="30"/>
      <c r="N26" s="30"/>
      <c r="O26" s="45"/>
      <c r="P26" s="49">
        <f t="shared" si="0"/>
        <v>466.10169491525426</v>
      </c>
      <c r="Q26" s="46">
        <f t="shared" si="1"/>
        <v>466.10169491525426</v>
      </c>
      <c r="R26" s="46">
        <f t="shared" si="2"/>
        <v>466.10169491525426</v>
      </c>
      <c r="S26" s="47">
        <f t="shared" si="2"/>
        <v>466.10169491525426</v>
      </c>
      <c r="T26" s="48"/>
      <c r="U26" s="30">
        <v>1</v>
      </c>
      <c r="V26" s="30" t="s">
        <v>102</v>
      </c>
    </row>
    <row r="27" spans="1:22" s="12" customFormat="1" ht="15.75">
      <c r="A27" s="43" t="s">
        <v>103</v>
      </c>
      <c r="B27" s="30" t="s">
        <v>104</v>
      </c>
      <c r="C27" s="44" t="s">
        <v>105</v>
      </c>
      <c r="D27" s="44"/>
      <c r="E27" s="30">
        <v>1</v>
      </c>
      <c r="F27" s="30"/>
      <c r="G27" s="30"/>
      <c r="H27" s="30"/>
      <c r="I27" s="30"/>
      <c r="J27" s="30"/>
      <c r="K27" s="30"/>
      <c r="L27" s="30"/>
      <c r="M27" s="30"/>
      <c r="N27" s="30"/>
      <c r="O27" s="45"/>
      <c r="P27" s="49">
        <f t="shared" si="0"/>
        <v>466.10169491525426</v>
      </c>
      <c r="Q27" s="46">
        <f t="shared" si="1"/>
        <v>466.10169491525426</v>
      </c>
      <c r="R27" s="46">
        <f t="shared" si="2"/>
        <v>466.10169491525426</v>
      </c>
      <c r="S27" s="47">
        <f t="shared" si="2"/>
        <v>466.10169491525426</v>
      </c>
      <c r="T27" s="48"/>
      <c r="U27" s="30">
        <v>1</v>
      </c>
      <c r="V27" s="30" t="s">
        <v>106</v>
      </c>
    </row>
    <row r="28" spans="1:22" s="12" customFormat="1" ht="15.75">
      <c r="A28" s="43" t="s">
        <v>107</v>
      </c>
      <c r="B28" s="30" t="s">
        <v>108</v>
      </c>
      <c r="C28" s="44" t="s">
        <v>109</v>
      </c>
      <c r="D28" s="44"/>
      <c r="E28" s="30">
        <v>3</v>
      </c>
      <c r="F28" s="30"/>
      <c r="G28" s="30"/>
      <c r="H28" s="30"/>
      <c r="I28" s="30"/>
      <c r="J28" s="30"/>
      <c r="K28" s="30"/>
      <c r="L28" s="30"/>
      <c r="M28" s="30"/>
      <c r="N28" s="30"/>
      <c r="O28" s="45"/>
      <c r="P28" s="49">
        <f t="shared" si="0"/>
        <v>466.10169491525426</v>
      </c>
      <c r="Q28" s="46">
        <f t="shared" si="1"/>
        <v>1398.3050847457628</v>
      </c>
      <c r="R28" s="46">
        <f t="shared" si="2"/>
        <v>1398.3050847457628</v>
      </c>
      <c r="S28" s="47">
        <f t="shared" si="2"/>
        <v>1398.3050847457628</v>
      </c>
      <c r="T28" s="48"/>
      <c r="U28" s="30">
        <v>3</v>
      </c>
      <c r="V28" s="30" t="s">
        <v>110</v>
      </c>
    </row>
    <row r="29" spans="1:22" s="12" customFormat="1" ht="15.75">
      <c r="A29" s="43" t="s">
        <v>111</v>
      </c>
      <c r="B29" s="30" t="s">
        <v>112</v>
      </c>
      <c r="C29" s="44" t="s">
        <v>113</v>
      </c>
      <c r="D29" s="44"/>
      <c r="E29" s="30">
        <v>15</v>
      </c>
      <c r="F29" s="30"/>
      <c r="G29" s="30"/>
      <c r="H29" s="30"/>
      <c r="I29" s="30"/>
      <c r="J29" s="30"/>
      <c r="K29" s="30"/>
      <c r="L29" s="30"/>
      <c r="M29" s="30"/>
      <c r="N29" s="30"/>
      <c r="O29" s="45"/>
      <c r="P29" s="49">
        <f t="shared" si="0"/>
        <v>466.10169491525426</v>
      </c>
      <c r="Q29" s="46">
        <f t="shared" si="1"/>
        <v>466.10169491525426</v>
      </c>
      <c r="R29" s="46">
        <f t="shared" si="2"/>
        <v>466.10169491525426</v>
      </c>
      <c r="S29" s="47">
        <f t="shared" si="2"/>
        <v>466.10169491525426</v>
      </c>
      <c r="T29" s="48"/>
      <c r="U29" s="30">
        <v>1</v>
      </c>
      <c r="V29" s="30" t="s">
        <v>114</v>
      </c>
    </row>
    <row r="30" spans="1:22" s="12" customFormat="1" ht="15.75">
      <c r="A30" s="43" t="s">
        <v>115</v>
      </c>
      <c r="B30" s="30" t="s">
        <v>116</v>
      </c>
      <c r="C30" s="44" t="s">
        <v>117</v>
      </c>
      <c r="D30" s="44"/>
      <c r="E30" s="30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45"/>
      <c r="P30" s="49">
        <f t="shared" si="0"/>
        <v>466.10169491525426</v>
      </c>
      <c r="Q30" s="46">
        <f t="shared" si="1"/>
        <v>466.10169491525426</v>
      </c>
      <c r="R30" s="46">
        <f t="shared" si="2"/>
        <v>466.10169491525426</v>
      </c>
      <c r="S30" s="47">
        <f t="shared" si="2"/>
        <v>466.10169491525426</v>
      </c>
      <c r="T30" s="48"/>
      <c r="U30" s="30">
        <v>1</v>
      </c>
      <c r="V30" s="30" t="s">
        <v>118</v>
      </c>
    </row>
    <row r="31" spans="1:22" s="12" customFormat="1" ht="15.75">
      <c r="A31" s="43" t="s">
        <v>119</v>
      </c>
      <c r="B31" s="30" t="s">
        <v>120</v>
      </c>
      <c r="C31" s="44" t="s">
        <v>121</v>
      </c>
      <c r="D31" s="44"/>
      <c r="E31" s="30">
        <v>10</v>
      </c>
      <c r="F31" s="30"/>
      <c r="G31" s="30"/>
      <c r="H31" s="30"/>
      <c r="I31" s="30"/>
      <c r="J31" s="30"/>
      <c r="K31" s="30"/>
      <c r="L31" s="30"/>
      <c r="M31" s="30"/>
      <c r="N31" s="30"/>
      <c r="O31" s="45"/>
      <c r="P31" s="49">
        <f t="shared" si="0"/>
        <v>466.10169491525426</v>
      </c>
      <c r="Q31" s="46">
        <f t="shared" si="1"/>
        <v>466.10169491525426</v>
      </c>
      <c r="R31" s="46">
        <f t="shared" si="2"/>
        <v>466.10169491525426</v>
      </c>
      <c r="S31" s="47">
        <f t="shared" si="2"/>
        <v>466.10169491525426</v>
      </c>
      <c r="T31" s="48"/>
      <c r="U31" s="30">
        <v>1</v>
      </c>
      <c r="V31" s="30" t="s">
        <v>122</v>
      </c>
    </row>
    <row r="32" spans="1:22" s="12" customFormat="1" ht="15.75">
      <c r="A32" s="43" t="s">
        <v>123</v>
      </c>
      <c r="B32" s="30" t="s">
        <v>124</v>
      </c>
      <c r="C32" s="44" t="s">
        <v>125</v>
      </c>
      <c r="D32" s="44"/>
      <c r="E32" s="30">
        <v>8</v>
      </c>
      <c r="F32" s="30"/>
      <c r="G32" s="30"/>
      <c r="H32" s="30"/>
      <c r="I32" s="30"/>
      <c r="J32" s="30"/>
      <c r="K32" s="30"/>
      <c r="L32" s="30"/>
      <c r="M32" s="30"/>
      <c r="N32" s="30"/>
      <c r="O32" s="45"/>
      <c r="P32" s="49">
        <f t="shared" si="0"/>
        <v>466.10169491525426</v>
      </c>
      <c r="Q32" s="46">
        <f t="shared" si="1"/>
        <v>466.10169491525426</v>
      </c>
      <c r="R32" s="46">
        <f t="shared" si="2"/>
        <v>466.10169491525426</v>
      </c>
      <c r="S32" s="47">
        <f t="shared" si="2"/>
        <v>466.10169491525426</v>
      </c>
      <c r="T32" s="48"/>
      <c r="U32" s="30">
        <v>1</v>
      </c>
      <c r="V32" s="30" t="s">
        <v>126</v>
      </c>
    </row>
    <row r="33" spans="1:23" s="12" customFormat="1" ht="15.75">
      <c r="A33" s="43">
        <v>21</v>
      </c>
      <c r="B33" s="30" t="s">
        <v>127</v>
      </c>
      <c r="C33" s="44" t="s">
        <v>128</v>
      </c>
      <c r="D33" s="44"/>
      <c r="E33" s="30">
        <v>3</v>
      </c>
      <c r="F33" s="30"/>
      <c r="G33" s="30"/>
      <c r="H33" s="30"/>
      <c r="I33" s="30"/>
      <c r="J33" s="30"/>
      <c r="K33" s="30"/>
      <c r="L33" s="30"/>
      <c r="M33" s="30"/>
      <c r="N33" s="30"/>
      <c r="O33" s="45"/>
      <c r="P33" s="49">
        <f t="shared" si="0"/>
        <v>466.10169491525426</v>
      </c>
      <c r="Q33" s="46">
        <f t="shared" si="1"/>
        <v>1398.3050847457628</v>
      </c>
      <c r="R33" s="46">
        <f t="shared" si="2"/>
        <v>1398.3050847457628</v>
      </c>
      <c r="S33" s="47">
        <f t="shared" si="2"/>
        <v>1398.3050847457628</v>
      </c>
      <c r="T33" s="48"/>
      <c r="U33" s="30">
        <v>3</v>
      </c>
      <c r="V33" s="30" t="s">
        <v>129</v>
      </c>
      <c r="W33" s="50"/>
    </row>
    <row r="34" spans="1:23" s="12" customFormat="1" ht="15.75">
      <c r="A34" s="43">
        <v>22</v>
      </c>
      <c r="B34" s="30" t="s">
        <v>130</v>
      </c>
      <c r="C34" s="44" t="s">
        <v>131</v>
      </c>
      <c r="D34" s="44"/>
      <c r="E34" s="30">
        <v>8</v>
      </c>
      <c r="F34" s="30"/>
      <c r="G34" s="30"/>
      <c r="H34" s="30"/>
      <c r="I34" s="30"/>
      <c r="J34" s="30"/>
      <c r="K34" s="30"/>
      <c r="L34" s="30"/>
      <c r="M34" s="30"/>
      <c r="N34" s="30"/>
      <c r="O34" s="45"/>
      <c r="P34" s="49">
        <f t="shared" si="0"/>
        <v>466.10169491525426</v>
      </c>
      <c r="Q34" s="46">
        <f t="shared" si="1"/>
        <v>466.10169491525426</v>
      </c>
      <c r="R34" s="46">
        <f t="shared" si="2"/>
        <v>466.10169491525426</v>
      </c>
      <c r="S34" s="47">
        <f t="shared" si="2"/>
        <v>466.10169491525426</v>
      </c>
      <c r="T34" s="48"/>
      <c r="U34" s="30">
        <v>1</v>
      </c>
      <c r="V34" s="30" t="s">
        <v>132</v>
      </c>
      <c r="W34" s="50"/>
    </row>
    <row r="35" spans="1:23" s="12" customFormat="1" ht="15.75">
      <c r="A35" s="43">
        <v>23</v>
      </c>
      <c r="B35" s="30" t="s">
        <v>133</v>
      </c>
      <c r="C35" s="44" t="s">
        <v>134</v>
      </c>
      <c r="D35" s="44"/>
      <c r="E35" s="30">
        <v>15</v>
      </c>
      <c r="F35" s="30"/>
      <c r="G35" s="30"/>
      <c r="H35" s="30"/>
      <c r="I35" s="30"/>
      <c r="J35" s="30"/>
      <c r="K35" s="30"/>
      <c r="L35" s="30"/>
      <c r="M35" s="30"/>
      <c r="N35" s="30"/>
      <c r="O35" s="45"/>
      <c r="P35" s="49">
        <f t="shared" si="0"/>
        <v>466.10169491525426</v>
      </c>
      <c r="Q35" s="46">
        <f t="shared" si="1"/>
        <v>466.10169491525426</v>
      </c>
      <c r="R35" s="46">
        <f t="shared" si="2"/>
        <v>466.10169491525426</v>
      </c>
      <c r="S35" s="47">
        <f t="shared" si="2"/>
        <v>466.10169491525426</v>
      </c>
      <c r="T35" s="48"/>
      <c r="U35" s="30">
        <v>1</v>
      </c>
      <c r="V35" s="30" t="s">
        <v>135</v>
      </c>
      <c r="W35" s="50"/>
    </row>
    <row r="36" spans="1:23" s="12" customFormat="1" ht="15.75">
      <c r="A36" s="43">
        <v>24</v>
      </c>
      <c r="B36" s="30" t="s">
        <v>136</v>
      </c>
      <c r="C36" s="44" t="s">
        <v>137</v>
      </c>
      <c r="D36" s="44"/>
      <c r="E36" s="30">
        <v>11</v>
      </c>
      <c r="F36" s="30"/>
      <c r="G36" s="30"/>
      <c r="H36" s="30"/>
      <c r="I36" s="30"/>
      <c r="J36" s="30"/>
      <c r="K36" s="30"/>
      <c r="L36" s="30"/>
      <c r="M36" s="30"/>
      <c r="N36" s="30"/>
      <c r="O36" s="45"/>
      <c r="P36" s="49">
        <f t="shared" si="0"/>
        <v>466.10169491525426</v>
      </c>
      <c r="Q36" s="46">
        <f t="shared" si="1"/>
        <v>466.10169491525426</v>
      </c>
      <c r="R36" s="46">
        <f t="shared" si="2"/>
        <v>466.10169491525426</v>
      </c>
      <c r="S36" s="47">
        <f t="shared" si="2"/>
        <v>466.10169491525426</v>
      </c>
      <c r="T36" s="48"/>
      <c r="U36" s="30">
        <v>1</v>
      </c>
      <c r="V36" s="30" t="s">
        <v>138</v>
      </c>
      <c r="W36" s="50"/>
    </row>
    <row r="37" spans="1:23" s="12" customFormat="1" ht="15.75">
      <c r="A37" s="43">
        <v>25</v>
      </c>
      <c r="B37" s="30" t="s">
        <v>139</v>
      </c>
      <c r="C37" s="44" t="s">
        <v>140</v>
      </c>
      <c r="D37" s="44"/>
      <c r="E37" s="30">
        <v>15</v>
      </c>
      <c r="F37" s="30"/>
      <c r="G37" s="30"/>
      <c r="H37" s="30"/>
      <c r="I37" s="30"/>
      <c r="J37" s="30"/>
      <c r="K37" s="30"/>
      <c r="L37" s="30"/>
      <c r="M37" s="30"/>
      <c r="N37" s="30"/>
      <c r="O37" s="45"/>
      <c r="P37" s="49">
        <f t="shared" si="0"/>
        <v>466.10169491525426</v>
      </c>
      <c r="Q37" s="46">
        <f t="shared" si="1"/>
        <v>466.10169491525426</v>
      </c>
      <c r="R37" s="46">
        <f t="shared" si="2"/>
        <v>466.10169491525426</v>
      </c>
      <c r="S37" s="47">
        <f t="shared" si="2"/>
        <v>466.10169491525426</v>
      </c>
      <c r="T37" s="48"/>
      <c r="U37" s="30">
        <v>1</v>
      </c>
      <c r="V37" s="30" t="s">
        <v>141</v>
      </c>
      <c r="W37" s="50"/>
    </row>
    <row r="38" spans="1:23" s="12" customFormat="1" ht="15.75">
      <c r="A38" s="43">
        <v>26</v>
      </c>
      <c r="B38" s="30" t="s">
        <v>142</v>
      </c>
      <c r="C38" s="44" t="s">
        <v>143</v>
      </c>
      <c r="D38" s="44"/>
      <c r="E38" s="30">
        <v>3</v>
      </c>
      <c r="F38" s="30"/>
      <c r="G38" s="51"/>
      <c r="H38" s="51"/>
      <c r="I38" s="51"/>
      <c r="J38" s="51"/>
      <c r="K38" s="51"/>
      <c r="L38" s="51"/>
      <c r="M38" s="51"/>
      <c r="N38" s="51"/>
      <c r="O38" s="50"/>
      <c r="P38" s="49">
        <f t="shared" si="0"/>
        <v>466.10169491525426</v>
      </c>
      <c r="Q38" s="46">
        <f t="shared" si="1"/>
        <v>466.10169491525426</v>
      </c>
      <c r="R38" s="46">
        <f t="shared" si="2"/>
        <v>466.10169491525426</v>
      </c>
      <c r="S38" s="47">
        <f t="shared" si="2"/>
        <v>466.10169491525426</v>
      </c>
      <c r="T38" s="52"/>
      <c r="U38" s="30">
        <v>1</v>
      </c>
      <c r="V38" s="30" t="s">
        <v>144</v>
      </c>
      <c r="W38" s="45"/>
    </row>
    <row r="39" spans="1:23" s="12" customFormat="1" ht="15.75">
      <c r="A39" s="43">
        <v>27</v>
      </c>
      <c r="B39" s="30" t="s">
        <v>145</v>
      </c>
      <c r="C39" s="44" t="s">
        <v>146</v>
      </c>
      <c r="D39" s="44"/>
      <c r="E39" s="30">
        <v>1</v>
      </c>
      <c r="F39" s="30"/>
      <c r="G39" s="30"/>
      <c r="H39" s="30"/>
      <c r="I39" s="30"/>
      <c r="J39" s="30"/>
      <c r="K39" s="30"/>
      <c r="L39" s="30"/>
      <c r="M39" s="30"/>
      <c r="N39" s="30"/>
      <c r="O39" s="45"/>
      <c r="P39" s="49">
        <f t="shared" si="0"/>
        <v>466.10169491525426</v>
      </c>
      <c r="Q39" s="46">
        <f t="shared" si="1"/>
        <v>466.10169491525426</v>
      </c>
      <c r="R39" s="46">
        <f t="shared" si="2"/>
        <v>466.10169491525426</v>
      </c>
      <c r="S39" s="47">
        <f t="shared" si="2"/>
        <v>466.10169491525426</v>
      </c>
      <c r="T39" s="48"/>
      <c r="U39" s="30">
        <v>1</v>
      </c>
      <c r="V39" s="30" t="s">
        <v>147</v>
      </c>
      <c r="W39" s="50"/>
    </row>
    <row r="40" spans="1:23" s="12" customFormat="1" ht="15.75">
      <c r="A40" s="43">
        <v>28</v>
      </c>
      <c r="B40" s="30" t="s">
        <v>148</v>
      </c>
      <c r="C40" s="44" t="s">
        <v>149</v>
      </c>
      <c r="D40" s="44"/>
      <c r="E40" s="30">
        <v>5</v>
      </c>
      <c r="F40" s="30"/>
      <c r="G40" s="30"/>
      <c r="H40" s="30"/>
      <c r="I40" s="30"/>
      <c r="J40" s="30"/>
      <c r="K40" s="30"/>
      <c r="L40" s="30"/>
      <c r="M40" s="30"/>
      <c r="N40" s="30"/>
      <c r="O40" s="45"/>
      <c r="P40" s="49">
        <f t="shared" si="0"/>
        <v>466.10169491525426</v>
      </c>
      <c r="Q40" s="46">
        <f t="shared" si="1"/>
        <v>2330.5084745762715</v>
      </c>
      <c r="R40" s="46">
        <f t="shared" si="2"/>
        <v>2330.5084745762715</v>
      </c>
      <c r="S40" s="47">
        <f t="shared" si="2"/>
        <v>2330.5084745762715</v>
      </c>
      <c r="T40" s="48"/>
      <c r="U40" s="30">
        <v>5</v>
      </c>
      <c r="V40" s="30" t="s">
        <v>150</v>
      </c>
      <c r="W40" s="50"/>
    </row>
    <row r="41" spans="1:23" s="12" customFormat="1" ht="15.75">
      <c r="A41" s="43">
        <v>29</v>
      </c>
      <c r="B41" s="30" t="s">
        <v>151</v>
      </c>
      <c r="C41" s="44" t="s">
        <v>152</v>
      </c>
      <c r="D41" s="44"/>
      <c r="E41" s="30">
        <v>1</v>
      </c>
      <c r="F41" s="30"/>
      <c r="G41" s="30"/>
      <c r="H41" s="30"/>
      <c r="I41" s="30"/>
      <c r="J41" s="30"/>
      <c r="K41" s="30"/>
      <c r="L41" s="30"/>
      <c r="M41" s="30"/>
      <c r="N41" s="30"/>
      <c r="O41" s="45"/>
      <c r="P41" s="49">
        <f t="shared" si="0"/>
        <v>466.10169491525426</v>
      </c>
      <c r="Q41" s="46">
        <f t="shared" si="1"/>
        <v>466.10169491525426</v>
      </c>
      <c r="R41" s="46">
        <f t="shared" si="2"/>
        <v>466.10169491525426</v>
      </c>
      <c r="S41" s="47">
        <f t="shared" si="2"/>
        <v>466.10169491525426</v>
      </c>
      <c r="T41" s="48"/>
      <c r="U41" s="30">
        <v>1</v>
      </c>
      <c r="V41" s="30" t="s">
        <v>153</v>
      </c>
      <c r="W41" s="50"/>
    </row>
    <row r="42" spans="1:23" s="12" customFormat="1" ht="15.75">
      <c r="A42" s="43">
        <v>30</v>
      </c>
      <c r="B42" s="30" t="s">
        <v>154</v>
      </c>
      <c r="C42" s="44" t="s">
        <v>65</v>
      </c>
      <c r="D42" s="44"/>
      <c r="E42" s="30">
        <v>12</v>
      </c>
      <c r="F42" s="30"/>
      <c r="G42" s="30"/>
      <c r="H42" s="30"/>
      <c r="I42" s="30"/>
      <c r="J42" s="30"/>
      <c r="K42" s="30"/>
      <c r="L42" s="30"/>
      <c r="M42" s="30"/>
      <c r="N42" s="30"/>
      <c r="O42" s="45"/>
      <c r="P42" s="49">
        <f t="shared" si="0"/>
        <v>466.10169491525426</v>
      </c>
      <c r="Q42" s="46">
        <f t="shared" si="1"/>
        <v>466.10169491525426</v>
      </c>
      <c r="R42" s="46">
        <f t="shared" si="2"/>
        <v>466.10169491525426</v>
      </c>
      <c r="S42" s="47">
        <f t="shared" si="2"/>
        <v>466.10169491525426</v>
      </c>
      <c r="T42" s="48"/>
      <c r="U42" s="30">
        <v>1</v>
      </c>
      <c r="V42" s="30" t="s">
        <v>155</v>
      </c>
      <c r="W42" s="50"/>
    </row>
    <row r="43" spans="1:23" s="12" customFormat="1" ht="15.75">
      <c r="A43" s="43">
        <v>31</v>
      </c>
      <c r="B43" s="30" t="s">
        <v>156</v>
      </c>
      <c r="C43" s="44" t="s">
        <v>157</v>
      </c>
      <c r="D43" s="44"/>
      <c r="E43" s="30">
        <v>15</v>
      </c>
      <c r="F43" s="30"/>
      <c r="G43" s="30"/>
      <c r="H43" s="30"/>
      <c r="I43" s="30"/>
      <c r="J43" s="30"/>
      <c r="K43" s="30"/>
      <c r="L43" s="30"/>
      <c r="M43" s="30"/>
      <c r="N43" s="30"/>
      <c r="O43" s="45"/>
      <c r="P43" s="49">
        <f t="shared" si="0"/>
        <v>466.10169491525426</v>
      </c>
      <c r="Q43" s="46">
        <f t="shared" si="1"/>
        <v>466.10169491525426</v>
      </c>
      <c r="R43" s="46">
        <f t="shared" si="2"/>
        <v>466.10169491525426</v>
      </c>
      <c r="S43" s="47">
        <f t="shared" si="2"/>
        <v>466.10169491525426</v>
      </c>
      <c r="T43" s="48"/>
      <c r="U43" s="30">
        <v>1</v>
      </c>
      <c r="V43" s="30" t="s">
        <v>158</v>
      </c>
      <c r="W43" s="50"/>
    </row>
    <row r="44" spans="1:23" s="12" customFormat="1" ht="15.75">
      <c r="A44" s="43">
        <v>32</v>
      </c>
      <c r="B44" s="30" t="s">
        <v>159</v>
      </c>
      <c r="C44" s="44" t="s">
        <v>160</v>
      </c>
      <c r="D44" s="44"/>
      <c r="E44" s="30"/>
      <c r="F44" s="30">
        <v>29</v>
      </c>
      <c r="G44" s="30"/>
      <c r="H44" s="30"/>
      <c r="I44" s="30"/>
      <c r="J44" s="30"/>
      <c r="K44" s="30"/>
      <c r="L44" s="30"/>
      <c r="M44" s="30"/>
      <c r="N44" s="30"/>
      <c r="O44" s="45"/>
      <c r="P44" s="43">
        <v>8000</v>
      </c>
      <c r="Q44" s="46">
        <v>236000</v>
      </c>
      <c r="R44" s="46">
        <v>141600</v>
      </c>
      <c r="S44" s="47">
        <v>141600</v>
      </c>
      <c r="T44" s="48">
        <v>94400</v>
      </c>
      <c r="U44" s="30">
        <v>1</v>
      </c>
      <c r="V44" s="30" t="s">
        <v>161</v>
      </c>
      <c r="W44" s="50"/>
    </row>
    <row r="45" spans="1:23" s="12" customFormat="1" ht="15.75">
      <c r="A45" s="43">
        <v>33</v>
      </c>
      <c r="B45" s="30" t="s">
        <v>162</v>
      </c>
      <c r="C45" s="44" t="s">
        <v>163</v>
      </c>
      <c r="D45" s="44"/>
      <c r="E45" s="30">
        <v>25</v>
      </c>
      <c r="F45" s="30"/>
      <c r="G45" s="30"/>
      <c r="H45" s="30"/>
      <c r="I45" s="30"/>
      <c r="J45" s="30"/>
      <c r="K45" s="30"/>
      <c r="L45" s="30"/>
      <c r="M45" s="30"/>
      <c r="N45" s="30"/>
      <c r="O45" s="45"/>
      <c r="P45" s="49">
        <f aca="true" t="shared" si="3" ref="P45:P51">550-550*18/118</f>
        <v>466.10169491525426</v>
      </c>
      <c r="Q45" s="46">
        <f aca="true" t="shared" si="4" ref="Q45:Q51">P45*U45</f>
        <v>466.10169491525426</v>
      </c>
      <c r="R45" s="46">
        <f aca="true" t="shared" si="5" ref="R45:S51">Q45</f>
        <v>466.10169491525426</v>
      </c>
      <c r="S45" s="47">
        <f t="shared" si="5"/>
        <v>466.10169491525426</v>
      </c>
      <c r="T45" s="48"/>
      <c r="U45" s="30">
        <v>1</v>
      </c>
      <c r="V45" s="30" t="s">
        <v>164</v>
      </c>
      <c r="W45" s="50"/>
    </row>
    <row r="46" spans="1:23" s="12" customFormat="1" ht="15.75">
      <c r="A46" s="43">
        <v>34</v>
      </c>
      <c r="B46" s="30" t="s">
        <v>165</v>
      </c>
      <c r="C46" s="44" t="s">
        <v>166</v>
      </c>
      <c r="D46" s="44"/>
      <c r="E46" s="30">
        <v>10</v>
      </c>
      <c r="F46" s="51"/>
      <c r="G46" s="51"/>
      <c r="H46" s="51"/>
      <c r="I46" s="51"/>
      <c r="J46" s="51"/>
      <c r="K46" s="51"/>
      <c r="L46" s="51"/>
      <c r="M46" s="51"/>
      <c r="N46" s="51"/>
      <c r="O46" s="50"/>
      <c r="P46" s="49">
        <f t="shared" si="3"/>
        <v>466.10169491525426</v>
      </c>
      <c r="Q46" s="46">
        <f t="shared" si="4"/>
        <v>466.10169491525426</v>
      </c>
      <c r="R46" s="46">
        <f t="shared" si="5"/>
        <v>466.10169491525426</v>
      </c>
      <c r="S46" s="47">
        <f t="shared" si="5"/>
        <v>466.10169491525426</v>
      </c>
      <c r="T46" s="53"/>
      <c r="U46" s="30">
        <v>1</v>
      </c>
      <c r="V46" s="30" t="s">
        <v>167</v>
      </c>
      <c r="W46" s="50"/>
    </row>
    <row r="47" spans="1:23" s="12" customFormat="1" ht="15.75">
      <c r="A47" s="43">
        <v>35</v>
      </c>
      <c r="B47" s="30" t="s">
        <v>168</v>
      </c>
      <c r="C47" s="44" t="s">
        <v>169</v>
      </c>
      <c r="D47" s="44"/>
      <c r="E47" s="30">
        <v>10</v>
      </c>
      <c r="F47" s="51"/>
      <c r="G47" s="51"/>
      <c r="H47" s="51"/>
      <c r="I47" s="51"/>
      <c r="J47" s="51"/>
      <c r="K47" s="51"/>
      <c r="L47" s="51"/>
      <c r="M47" s="51"/>
      <c r="N47" s="51"/>
      <c r="O47" s="50"/>
      <c r="P47" s="49">
        <f t="shared" si="3"/>
        <v>466.10169491525426</v>
      </c>
      <c r="Q47" s="46">
        <f t="shared" si="4"/>
        <v>466.10169491525426</v>
      </c>
      <c r="R47" s="46">
        <f t="shared" si="5"/>
        <v>466.10169491525426</v>
      </c>
      <c r="S47" s="47">
        <f t="shared" si="5"/>
        <v>466.10169491525426</v>
      </c>
      <c r="T47" s="53"/>
      <c r="U47" s="30">
        <v>1</v>
      </c>
      <c r="V47" s="30" t="s">
        <v>170</v>
      </c>
      <c r="W47" s="50"/>
    </row>
    <row r="48" spans="1:23" s="12" customFormat="1" ht="15.75">
      <c r="A48" s="43">
        <v>36</v>
      </c>
      <c r="B48" s="30" t="s">
        <v>171</v>
      </c>
      <c r="C48" s="44" t="s">
        <v>172</v>
      </c>
      <c r="D48" s="44"/>
      <c r="E48" s="30">
        <v>6</v>
      </c>
      <c r="F48" s="51"/>
      <c r="G48" s="51"/>
      <c r="H48" s="51"/>
      <c r="I48" s="51"/>
      <c r="J48" s="51"/>
      <c r="K48" s="51"/>
      <c r="L48" s="51"/>
      <c r="M48" s="51"/>
      <c r="N48" s="51"/>
      <c r="O48" s="50"/>
      <c r="P48" s="49">
        <f t="shared" si="3"/>
        <v>466.10169491525426</v>
      </c>
      <c r="Q48" s="46">
        <f t="shared" si="4"/>
        <v>466.10169491525426</v>
      </c>
      <c r="R48" s="46">
        <f t="shared" si="5"/>
        <v>466.10169491525426</v>
      </c>
      <c r="S48" s="47">
        <f t="shared" si="5"/>
        <v>466.10169491525426</v>
      </c>
      <c r="T48" s="53"/>
      <c r="U48" s="30">
        <v>1</v>
      </c>
      <c r="V48" s="30" t="s">
        <v>173</v>
      </c>
      <c r="W48" s="50"/>
    </row>
    <row r="49" spans="1:23" s="12" customFormat="1" ht="15.75">
      <c r="A49" s="43">
        <v>37</v>
      </c>
      <c r="B49" s="30" t="s">
        <v>174</v>
      </c>
      <c r="C49" s="44" t="s">
        <v>175</v>
      </c>
      <c r="D49" s="44"/>
      <c r="E49" s="30">
        <v>0</v>
      </c>
      <c r="F49" s="51"/>
      <c r="G49" s="51"/>
      <c r="H49" s="51"/>
      <c r="I49" s="51"/>
      <c r="J49" s="51"/>
      <c r="K49" s="51"/>
      <c r="L49" s="51"/>
      <c r="M49" s="51"/>
      <c r="N49" s="51"/>
      <c r="O49" s="50"/>
      <c r="P49" s="49">
        <f t="shared" si="3"/>
        <v>466.10169491525426</v>
      </c>
      <c r="Q49" s="46">
        <f t="shared" si="4"/>
        <v>466.10169491525426</v>
      </c>
      <c r="R49" s="46">
        <f t="shared" si="5"/>
        <v>466.10169491525426</v>
      </c>
      <c r="S49" s="47">
        <f t="shared" si="5"/>
        <v>466.10169491525426</v>
      </c>
      <c r="T49" s="53"/>
      <c r="U49" s="30">
        <v>1</v>
      </c>
      <c r="V49" s="30" t="s">
        <v>176</v>
      </c>
      <c r="W49" s="50"/>
    </row>
    <row r="50" spans="1:23" s="12" customFormat="1" ht="15.75">
      <c r="A50" s="43">
        <v>38</v>
      </c>
      <c r="B50" s="30" t="s">
        <v>177</v>
      </c>
      <c r="C50" s="44" t="s">
        <v>175</v>
      </c>
      <c r="D50" s="44"/>
      <c r="E50" s="30">
        <v>0</v>
      </c>
      <c r="F50" s="51"/>
      <c r="G50" s="51"/>
      <c r="H50" s="51"/>
      <c r="I50" s="51"/>
      <c r="J50" s="51"/>
      <c r="K50" s="51"/>
      <c r="L50" s="51"/>
      <c r="M50" s="51"/>
      <c r="N50" s="51"/>
      <c r="O50" s="50"/>
      <c r="P50" s="49">
        <f t="shared" si="3"/>
        <v>466.10169491525426</v>
      </c>
      <c r="Q50" s="46">
        <f t="shared" si="4"/>
        <v>466.10169491525426</v>
      </c>
      <c r="R50" s="46">
        <f t="shared" si="5"/>
        <v>466.10169491525426</v>
      </c>
      <c r="S50" s="47">
        <f t="shared" si="5"/>
        <v>466.10169491525426</v>
      </c>
      <c r="T50" s="53"/>
      <c r="U50" s="30">
        <v>1</v>
      </c>
      <c r="V50" s="30" t="s">
        <v>178</v>
      </c>
      <c r="W50" s="50"/>
    </row>
    <row r="51" spans="1:23" s="12" customFormat="1" ht="15.75">
      <c r="A51" s="43">
        <v>39</v>
      </c>
      <c r="B51" s="30" t="s">
        <v>179</v>
      </c>
      <c r="C51" s="44" t="s">
        <v>180</v>
      </c>
      <c r="D51" s="44"/>
      <c r="E51" s="30">
        <v>8</v>
      </c>
      <c r="F51" s="51"/>
      <c r="G51" s="51"/>
      <c r="H51" s="51"/>
      <c r="I51" s="51"/>
      <c r="J51" s="51"/>
      <c r="K51" s="51"/>
      <c r="L51" s="51"/>
      <c r="M51" s="51"/>
      <c r="N51" s="51"/>
      <c r="O51" s="50"/>
      <c r="P51" s="49">
        <f t="shared" si="3"/>
        <v>466.10169491525426</v>
      </c>
      <c r="Q51" s="46">
        <f t="shared" si="4"/>
        <v>3728.813559322034</v>
      </c>
      <c r="R51" s="46">
        <f t="shared" si="5"/>
        <v>3728.813559322034</v>
      </c>
      <c r="S51" s="47">
        <f t="shared" si="5"/>
        <v>3728.813559322034</v>
      </c>
      <c r="T51" s="53"/>
      <c r="U51" s="30">
        <v>8</v>
      </c>
      <c r="V51" s="30" t="s">
        <v>181</v>
      </c>
      <c r="W51" s="50"/>
    </row>
    <row r="52" spans="1:23" s="12" customFormat="1" ht="15.75">
      <c r="A52" s="43">
        <v>40</v>
      </c>
      <c r="B52" s="30" t="s">
        <v>182</v>
      </c>
      <c r="C52" s="44" t="s">
        <v>183</v>
      </c>
      <c r="D52" s="44"/>
      <c r="E52" s="30"/>
      <c r="F52" s="51"/>
      <c r="G52" s="51"/>
      <c r="H52" s="51"/>
      <c r="I52" s="51"/>
      <c r="J52" s="51"/>
      <c r="K52" s="51"/>
      <c r="L52" s="51"/>
      <c r="M52" s="51"/>
      <c r="N52" s="51"/>
      <c r="O52" s="50"/>
      <c r="P52" s="43"/>
      <c r="Q52" s="54"/>
      <c r="R52" s="54"/>
      <c r="S52" s="55"/>
      <c r="T52" s="53"/>
      <c r="U52" s="30"/>
      <c r="V52" s="30"/>
      <c r="W52" s="50"/>
    </row>
    <row r="53" spans="1:23" s="12" customFormat="1" ht="15.75">
      <c r="A53" s="43"/>
      <c r="B53" s="30"/>
      <c r="C53" s="44" t="s">
        <v>184</v>
      </c>
      <c r="D53" s="44"/>
      <c r="E53" s="30">
        <v>15</v>
      </c>
      <c r="F53" s="51"/>
      <c r="G53" s="51"/>
      <c r="H53" s="51"/>
      <c r="I53" s="51"/>
      <c r="J53" s="51"/>
      <c r="K53" s="51"/>
      <c r="L53" s="51"/>
      <c r="M53" s="51"/>
      <c r="N53" s="51"/>
      <c r="O53" s="50"/>
      <c r="P53" s="49">
        <f aca="true" t="shared" si="6" ref="P53:P62">550-550*18/118</f>
        <v>466.10169491525426</v>
      </c>
      <c r="Q53" s="46">
        <f aca="true" t="shared" si="7" ref="Q53:Q62">P53*U53</f>
        <v>466.10169491525426</v>
      </c>
      <c r="R53" s="46">
        <f aca="true" t="shared" si="8" ref="R53:S62">Q53</f>
        <v>466.10169491525426</v>
      </c>
      <c r="S53" s="47">
        <f t="shared" si="8"/>
        <v>466.10169491525426</v>
      </c>
      <c r="T53" s="53"/>
      <c r="U53" s="30">
        <v>1</v>
      </c>
      <c r="V53" s="30" t="s">
        <v>185</v>
      </c>
      <c r="W53" s="50"/>
    </row>
    <row r="54" spans="1:23" s="12" customFormat="1" ht="15.75">
      <c r="A54" s="43">
        <v>41</v>
      </c>
      <c r="B54" s="30" t="s">
        <v>186</v>
      </c>
      <c r="C54" s="44" t="s">
        <v>128</v>
      </c>
      <c r="D54" s="44"/>
      <c r="E54" s="30">
        <v>1</v>
      </c>
      <c r="F54" s="51"/>
      <c r="G54" s="51"/>
      <c r="H54" s="51"/>
      <c r="I54" s="51"/>
      <c r="J54" s="51"/>
      <c r="K54" s="51"/>
      <c r="L54" s="51"/>
      <c r="M54" s="51"/>
      <c r="N54" s="51"/>
      <c r="O54" s="50"/>
      <c r="P54" s="49">
        <f t="shared" si="6"/>
        <v>466.10169491525426</v>
      </c>
      <c r="Q54" s="46">
        <f t="shared" si="7"/>
        <v>466.10169491525426</v>
      </c>
      <c r="R54" s="46">
        <f t="shared" si="8"/>
        <v>466.10169491525426</v>
      </c>
      <c r="S54" s="47">
        <f t="shared" si="8"/>
        <v>466.10169491525426</v>
      </c>
      <c r="T54" s="53"/>
      <c r="U54" s="30">
        <v>1</v>
      </c>
      <c r="V54" s="30" t="s">
        <v>129</v>
      </c>
      <c r="W54" s="50"/>
    </row>
    <row r="55" spans="1:23" s="12" customFormat="1" ht="15.75">
      <c r="A55" s="43">
        <f>A54+1</f>
        <v>42</v>
      </c>
      <c r="B55" s="30" t="s">
        <v>187</v>
      </c>
      <c r="C55" s="44" t="s">
        <v>188</v>
      </c>
      <c r="D55" s="44"/>
      <c r="E55" s="30">
        <v>15</v>
      </c>
      <c r="F55" s="51"/>
      <c r="G55" s="51"/>
      <c r="H55" s="51"/>
      <c r="I55" s="51"/>
      <c r="J55" s="51"/>
      <c r="K55" s="51"/>
      <c r="L55" s="51"/>
      <c r="M55" s="51"/>
      <c r="N55" s="51"/>
      <c r="O55" s="50"/>
      <c r="P55" s="49">
        <f t="shared" si="6"/>
        <v>466.10169491525426</v>
      </c>
      <c r="Q55" s="46">
        <f t="shared" si="7"/>
        <v>466.10169491525426</v>
      </c>
      <c r="R55" s="46">
        <f t="shared" si="8"/>
        <v>466.10169491525426</v>
      </c>
      <c r="S55" s="47">
        <f t="shared" si="8"/>
        <v>466.10169491525426</v>
      </c>
      <c r="T55" s="53"/>
      <c r="U55" s="30">
        <v>1</v>
      </c>
      <c r="V55" s="30" t="s">
        <v>189</v>
      </c>
      <c r="W55" s="50"/>
    </row>
    <row r="56" spans="1:23" s="12" customFormat="1" ht="15.75">
      <c r="A56" s="43">
        <f aca="true" t="shared" si="9" ref="A56:A97">A55+1</f>
        <v>43</v>
      </c>
      <c r="B56" s="30" t="s">
        <v>190</v>
      </c>
      <c r="C56" s="44" t="s">
        <v>191</v>
      </c>
      <c r="D56" s="44"/>
      <c r="E56" s="30">
        <v>15</v>
      </c>
      <c r="F56" s="51"/>
      <c r="G56" s="51"/>
      <c r="H56" s="51"/>
      <c r="I56" s="51"/>
      <c r="J56" s="51"/>
      <c r="K56" s="51"/>
      <c r="L56" s="51"/>
      <c r="M56" s="51"/>
      <c r="N56" s="51"/>
      <c r="O56" s="50"/>
      <c r="P56" s="49">
        <f t="shared" si="6"/>
        <v>466.10169491525426</v>
      </c>
      <c r="Q56" s="46">
        <f t="shared" si="7"/>
        <v>466.10169491525426</v>
      </c>
      <c r="R56" s="46">
        <f t="shared" si="8"/>
        <v>466.10169491525426</v>
      </c>
      <c r="S56" s="47">
        <f t="shared" si="8"/>
        <v>466.10169491525426</v>
      </c>
      <c r="T56" s="53"/>
      <c r="U56" s="30">
        <v>1</v>
      </c>
      <c r="V56" s="30" t="s">
        <v>192</v>
      </c>
      <c r="W56" s="50"/>
    </row>
    <row r="57" spans="1:23" s="12" customFormat="1" ht="15.75">
      <c r="A57" s="43">
        <f t="shared" si="9"/>
        <v>44</v>
      </c>
      <c r="B57" s="30" t="s">
        <v>193</v>
      </c>
      <c r="C57" s="44" t="s">
        <v>194</v>
      </c>
      <c r="D57" s="44"/>
      <c r="E57" s="30">
        <v>5</v>
      </c>
      <c r="F57" s="51"/>
      <c r="G57" s="51"/>
      <c r="H57" s="51"/>
      <c r="I57" s="51"/>
      <c r="J57" s="51"/>
      <c r="K57" s="51"/>
      <c r="L57" s="51"/>
      <c r="M57" s="51"/>
      <c r="N57" s="51"/>
      <c r="O57" s="50"/>
      <c r="P57" s="49">
        <f t="shared" si="6"/>
        <v>466.10169491525426</v>
      </c>
      <c r="Q57" s="46">
        <f t="shared" si="7"/>
        <v>466.10169491525426</v>
      </c>
      <c r="R57" s="46">
        <f t="shared" si="8"/>
        <v>466.10169491525426</v>
      </c>
      <c r="S57" s="47">
        <f t="shared" si="8"/>
        <v>466.10169491525426</v>
      </c>
      <c r="T57" s="53"/>
      <c r="U57" s="30">
        <v>1</v>
      </c>
      <c r="V57" s="30" t="s">
        <v>195</v>
      </c>
      <c r="W57" s="50"/>
    </row>
    <row r="58" spans="1:23" s="12" customFormat="1" ht="15.75">
      <c r="A58" s="43">
        <f t="shared" si="9"/>
        <v>45</v>
      </c>
      <c r="B58" s="30" t="s">
        <v>196</v>
      </c>
      <c r="C58" s="44" t="s">
        <v>197</v>
      </c>
      <c r="D58" s="44"/>
      <c r="E58" s="30">
        <v>14</v>
      </c>
      <c r="F58" s="51"/>
      <c r="G58" s="51"/>
      <c r="H58" s="51"/>
      <c r="I58" s="51"/>
      <c r="J58" s="51"/>
      <c r="K58" s="51"/>
      <c r="L58" s="51"/>
      <c r="M58" s="51"/>
      <c r="N58" s="51"/>
      <c r="O58" s="50"/>
      <c r="P58" s="49">
        <f t="shared" si="6"/>
        <v>466.10169491525426</v>
      </c>
      <c r="Q58" s="46">
        <f t="shared" si="7"/>
        <v>6525.423728813559</v>
      </c>
      <c r="R58" s="46">
        <f t="shared" si="8"/>
        <v>6525.423728813559</v>
      </c>
      <c r="S58" s="47">
        <f t="shared" si="8"/>
        <v>6525.423728813559</v>
      </c>
      <c r="T58" s="53"/>
      <c r="U58" s="30">
        <v>14</v>
      </c>
      <c r="V58" s="30" t="s">
        <v>198</v>
      </c>
      <c r="W58" s="50"/>
    </row>
    <row r="59" spans="1:23" s="12" customFormat="1" ht="15.75">
      <c r="A59" s="43">
        <f t="shared" si="9"/>
        <v>46</v>
      </c>
      <c r="B59" s="30" t="s">
        <v>199</v>
      </c>
      <c r="C59" s="44" t="s">
        <v>200</v>
      </c>
      <c r="D59" s="44"/>
      <c r="E59" s="30">
        <v>15</v>
      </c>
      <c r="F59" s="51"/>
      <c r="G59" s="51"/>
      <c r="H59" s="51"/>
      <c r="I59" s="51"/>
      <c r="J59" s="51"/>
      <c r="K59" s="51"/>
      <c r="L59" s="51"/>
      <c r="M59" s="51"/>
      <c r="N59" s="51"/>
      <c r="O59" s="50"/>
      <c r="P59" s="49">
        <f t="shared" si="6"/>
        <v>466.10169491525426</v>
      </c>
      <c r="Q59" s="46">
        <f t="shared" si="7"/>
        <v>466.10169491525426</v>
      </c>
      <c r="R59" s="46">
        <f t="shared" si="8"/>
        <v>466.10169491525426</v>
      </c>
      <c r="S59" s="47">
        <f t="shared" si="8"/>
        <v>466.10169491525426</v>
      </c>
      <c r="T59" s="53"/>
      <c r="U59" s="30">
        <v>1</v>
      </c>
      <c r="V59" s="30" t="s">
        <v>201</v>
      </c>
      <c r="W59" s="50"/>
    </row>
    <row r="60" spans="1:23" s="12" customFormat="1" ht="15.75">
      <c r="A60" s="43">
        <f t="shared" si="9"/>
        <v>47</v>
      </c>
      <c r="B60" s="30" t="s">
        <v>202</v>
      </c>
      <c r="C60" s="44" t="s">
        <v>203</v>
      </c>
      <c r="D60" s="44"/>
      <c r="E60" s="30">
        <v>2</v>
      </c>
      <c r="F60" s="51"/>
      <c r="G60" s="51"/>
      <c r="H60" s="51"/>
      <c r="I60" s="51"/>
      <c r="J60" s="51"/>
      <c r="K60" s="51"/>
      <c r="L60" s="51"/>
      <c r="M60" s="51"/>
      <c r="N60" s="51"/>
      <c r="O60" s="50"/>
      <c r="P60" s="49">
        <f t="shared" si="6"/>
        <v>466.10169491525426</v>
      </c>
      <c r="Q60" s="46">
        <f t="shared" si="7"/>
        <v>466.10169491525426</v>
      </c>
      <c r="R60" s="46">
        <f t="shared" si="8"/>
        <v>466.10169491525426</v>
      </c>
      <c r="S60" s="47">
        <f t="shared" si="8"/>
        <v>466.10169491525426</v>
      </c>
      <c r="T60" s="53"/>
      <c r="U60" s="30">
        <v>1</v>
      </c>
      <c r="V60" s="30" t="s">
        <v>204</v>
      </c>
      <c r="W60" s="50"/>
    </row>
    <row r="61" spans="1:23" s="12" customFormat="1" ht="15.75">
      <c r="A61" s="43">
        <f t="shared" si="9"/>
        <v>48</v>
      </c>
      <c r="B61" s="30" t="s">
        <v>205</v>
      </c>
      <c r="C61" s="44" t="s">
        <v>206</v>
      </c>
      <c r="D61" s="44"/>
      <c r="E61" s="30">
        <v>3</v>
      </c>
      <c r="F61" s="51"/>
      <c r="G61" s="51"/>
      <c r="H61" s="51"/>
      <c r="I61" s="51"/>
      <c r="J61" s="51"/>
      <c r="K61" s="51"/>
      <c r="L61" s="51"/>
      <c r="M61" s="51"/>
      <c r="N61" s="51"/>
      <c r="O61" s="50"/>
      <c r="P61" s="49">
        <f t="shared" si="6"/>
        <v>466.10169491525426</v>
      </c>
      <c r="Q61" s="46">
        <f t="shared" si="7"/>
        <v>466.10169491525426</v>
      </c>
      <c r="R61" s="46">
        <f t="shared" si="8"/>
        <v>466.10169491525426</v>
      </c>
      <c r="S61" s="47">
        <f t="shared" si="8"/>
        <v>466.10169491525426</v>
      </c>
      <c r="T61" s="53"/>
      <c r="U61" s="30">
        <v>1</v>
      </c>
      <c r="V61" s="30" t="s">
        <v>207</v>
      </c>
      <c r="W61" s="50"/>
    </row>
    <row r="62" spans="1:23" s="12" customFormat="1" ht="15.75">
      <c r="A62" s="43">
        <f t="shared" si="9"/>
        <v>49</v>
      </c>
      <c r="B62" s="30" t="s">
        <v>208</v>
      </c>
      <c r="C62" s="44" t="s">
        <v>209</v>
      </c>
      <c r="D62" s="44"/>
      <c r="E62" s="30">
        <v>9</v>
      </c>
      <c r="F62" s="51"/>
      <c r="G62" s="51"/>
      <c r="H62" s="51"/>
      <c r="I62" s="51"/>
      <c r="J62" s="51"/>
      <c r="K62" s="51"/>
      <c r="L62" s="51"/>
      <c r="M62" s="51"/>
      <c r="N62" s="51"/>
      <c r="O62" s="50"/>
      <c r="P62" s="49">
        <f t="shared" si="6"/>
        <v>466.10169491525426</v>
      </c>
      <c r="Q62" s="46">
        <f t="shared" si="7"/>
        <v>4194.9152542372885</v>
      </c>
      <c r="R62" s="46">
        <f t="shared" si="8"/>
        <v>4194.9152542372885</v>
      </c>
      <c r="S62" s="47">
        <f t="shared" si="8"/>
        <v>4194.9152542372885</v>
      </c>
      <c r="T62" s="53"/>
      <c r="U62" s="30">
        <v>9</v>
      </c>
      <c r="V62" s="30" t="s">
        <v>210</v>
      </c>
      <c r="W62" s="50"/>
    </row>
    <row r="63" spans="1:22" s="12" customFormat="1" ht="15.75">
      <c r="A63" s="43">
        <f t="shared" si="9"/>
        <v>50</v>
      </c>
      <c r="B63" s="30" t="s">
        <v>211</v>
      </c>
      <c r="C63" s="44" t="s">
        <v>212</v>
      </c>
      <c r="D63" s="44" t="s">
        <v>213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0">
        <v>84.2</v>
      </c>
      <c r="P63" s="43">
        <v>34000</v>
      </c>
      <c r="Q63" s="56">
        <v>2862800</v>
      </c>
      <c r="R63" s="56">
        <v>1226996.08</v>
      </c>
      <c r="S63" s="57">
        <v>1226996.08</v>
      </c>
      <c r="T63" s="48">
        <f>Q63-R63</f>
        <v>1635803.92</v>
      </c>
      <c r="U63" s="30">
        <v>1</v>
      </c>
      <c r="V63" s="30" t="s">
        <v>214</v>
      </c>
    </row>
    <row r="64" spans="1:23" s="12" customFormat="1" ht="15.75">
      <c r="A64" s="43">
        <f t="shared" si="9"/>
        <v>51</v>
      </c>
      <c r="B64" s="30" t="s">
        <v>215</v>
      </c>
      <c r="C64" s="44" t="s">
        <v>216</v>
      </c>
      <c r="D64" s="44"/>
      <c r="E64" s="30">
        <v>15</v>
      </c>
      <c r="F64" s="51"/>
      <c r="G64" s="51"/>
      <c r="H64" s="51"/>
      <c r="I64" s="51"/>
      <c r="J64" s="51"/>
      <c r="K64" s="51"/>
      <c r="L64" s="51"/>
      <c r="M64" s="51"/>
      <c r="N64" s="51"/>
      <c r="O64" s="50"/>
      <c r="P64" s="49">
        <f>550-550*18/118</f>
        <v>466.10169491525426</v>
      </c>
      <c r="Q64" s="46">
        <f>P64*U64</f>
        <v>466.10169491525426</v>
      </c>
      <c r="R64" s="46">
        <f>Q64</f>
        <v>466.10169491525426</v>
      </c>
      <c r="S64" s="47">
        <f>R64</f>
        <v>466.10169491525426</v>
      </c>
      <c r="T64" s="53"/>
      <c r="U64" s="30">
        <v>1</v>
      </c>
      <c r="V64" s="30" t="s">
        <v>217</v>
      </c>
      <c r="W64" s="50"/>
    </row>
    <row r="65" spans="1:23" s="12" customFormat="1" ht="15.75">
      <c r="A65" s="43">
        <f t="shared" si="9"/>
        <v>52</v>
      </c>
      <c r="B65" s="30" t="s">
        <v>218</v>
      </c>
      <c r="C65" s="44" t="s">
        <v>219</v>
      </c>
      <c r="D65" s="44"/>
      <c r="E65" s="30">
        <v>6</v>
      </c>
      <c r="F65" s="51"/>
      <c r="G65" s="51"/>
      <c r="H65" s="51"/>
      <c r="I65" s="51"/>
      <c r="J65" s="51"/>
      <c r="K65" s="51"/>
      <c r="L65" s="51"/>
      <c r="M65" s="51"/>
      <c r="N65" s="51"/>
      <c r="O65" s="50"/>
      <c r="P65" s="49">
        <f>550-550*18/118</f>
        <v>466.10169491525426</v>
      </c>
      <c r="Q65" s="46">
        <f>P65*U65</f>
        <v>2796.6101694915255</v>
      </c>
      <c r="R65" s="46">
        <f>Q65</f>
        <v>2796.6101694915255</v>
      </c>
      <c r="S65" s="47">
        <f>R65</f>
        <v>2796.6101694915255</v>
      </c>
      <c r="T65" s="53"/>
      <c r="U65" s="30">
        <v>6</v>
      </c>
      <c r="V65" s="30" t="s">
        <v>220</v>
      </c>
      <c r="W65" s="50"/>
    </row>
    <row r="66" spans="1:22" s="12" customFormat="1" ht="15.75">
      <c r="A66" s="43">
        <f t="shared" si="9"/>
        <v>53</v>
      </c>
      <c r="B66" s="30" t="s">
        <v>221</v>
      </c>
      <c r="C66" s="44" t="s">
        <v>222</v>
      </c>
      <c r="D66" s="44"/>
      <c r="E66" s="30">
        <v>10</v>
      </c>
      <c r="F66" s="30"/>
      <c r="G66" s="30"/>
      <c r="H66" s="30"/>
      <c r="I66" s="30"/>
      <c r="J66" s="30"/>
      <c r="K66" s="30"/>
      <c r="L66" s="30"/>
      <c r="M66" s="30"/>
      <c r="N66" s="30"/>
      <c r="O66" s="45"/>
      <c r="P66" s="43">
        <v>17500</v>
      </c>
      <c r="Q66" s="58">
        <v>175000</v>
      </c>
      <c r="R66" s="58">
        <v>105000</v>
      </c>
      <c r="S66" s="59">
        <v>105000</v>
      </c>
      <c r="T66" s="53">
        <v>70000</v>
      </c>
      <c r="U66" s="30">
        <v>1</v>
      </c>
      <c r="V66" s="30" t="s">
        <v>223</v>
      </c>
    </row>
    <row r="67" spans="1:22" s="12" customFormat="1" ht="15.75">
      <c r="A67" s="43">
        <f t="shared" si="9"/>
        <v>54</v>
      </c>
      <c r="B67" s="30" t="s">
        <v>224</v>
      </c>
      <c r="C67" s="44" t="s">
        <v>225</v>
      </c>
      <c r="D67" s="44"/>
      <c r="E67" s="30">
        <v>26</v>
      </c>
      <c r="F67" s="30"/>
      <c r="G67" s="30"/>
      <c r="H67" s="30"/>
      <c r="I67" s="30"/>
      <c r="J67" s="30"/>
      <c r="K67" s="30"/>
      <c r="L67" s="30"/>
      <c r="M67" s="30"/>
      <c r="N67" s="30"/>
      <c r="O67" s="45"/>
      <c r="P67" s="49">
        <f>550-550*18/118</f>
        <v>466.10169491525426</v>
      </c>
      <c r="Q67" s="46">
        <f>P67*U67</f>
        <v>12118.644067796611</v>
      </c>
      <c r="R67" s="46">
        <f>Q67</f>
        <v>12118.644067796611</v>
      </c>
      <c r="S67" s="47">
        <f>R67</f>
        <v>12118.644067796611</v>
      </c>
      <c r="T67" s="53"/>
      <c r="U67" s="30">
        <v>26</v>
      </c>
      <c r="V67" s="30" t="s">
        <v>226</v>
      </c>
    </row>
    <row r="68" spans="1:22" s="66" customFormat="1" ht="15.75">
      <c r="A68" s="43">
        <f t="shared" si="9"/>
        <v>55</v>
      </c>
      <c r="B68" s="60" t="s">
        <v>227</v>
      </c>
      <c r="C68" s="61" t="s">
        <v>228</v>
      </c>
      <c r="D68" s="61" t="s">
        <v>229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2">
        <v>118</v>
      </c>
      <c r="P68" s="63">
        <v>34000</v>
      </c>
      <c r="Q68" s="64">
        <v>4012000</v>
      </c>
      <c r="R68" s="64">
        <v>2029060</v>
      </c>
      <c r="S68" s="65">
        <v>363220.34</v>
      </c>
      <c r="T68" s="48">
        <f>Q68-R68</f>
        <v>1982940</v>
      </c>
      <c r="U68" s="60">
        <v>1</v>
      </c>
      <c r="V68" s="60" t="s">
        <v>230</v>
      </c>
    </row>
    <row r="69" spans="1:22" s="12" customFormat="1" ht="15.75">
      <c r="A69" s="43">
        <f t="shared" si="9"/>
        <v>56</v>
      </c>
      <c r="B69" s="30" t="s">
        <v>231</v>
      </c>
      <c r="C69" s="44" t="s">
        <v>232</v>
      </c>
      <c r="D69" s="44"/>
      <c r="E69" s="30">
        <v>13</v>
      </c>
      <c r="F69" s="30"/>
      <c r="G69" s="30"/>
      <c r="H69" s="30"/>
      <c r="I69" s="30"/>
      <c r="J69" s="30"/>
      <c r="K69" s="30"/>
      <c r="L69" s="30"/>
      <c r="M69" s="30"/>
      <c r="N69" s="30"/>
      <c r="O69" s="45"/>
      <c r="P69" s="49">
        <f>550-550*18/118</f>
        <v>466.10169491525426</v>
      </c>
      <c r="Q69" s="46">
        <f>P69*U69</f>
        <v>466.10169491525426</v>
      </c>
      <c r="R69" s="46">
        <f>Q69</f>
        <v>466.10169491525426</v>
      </c>
      <c r="S69" s="47">
        <f>R69</f>
        <v>466.10169491525426</v>
      </c>
      <c r="T69" s="52"/>
      <c r="U69" s="30">
        <v>1</v>
      </c>
      <c r="V69" s="30" t="s">
        <v>233</v>
      </c>
    </row>
    <row r="70" spans="1:22" s="12" customFormat="1" ht="15.75">
      <c r="A70" s="43">
        <f t="shared" si="9"/>
        <v>57</v>
      </c>
      <c r="B70" s="30" t="s">
        <v>234</v>
      </c>
      <c r="C70" s="44" t="s">
        <v>235</v>
      </c>
      <c r="D70" s="44"/>
      <c r="E70" s="30">
        <v>15</v>
      </c>
      <c r="F70" s="30"/>
      <c r="G70" s="30"/>
      <c r="H70" s="30"/>
      <c r="I70" s="30"/>
      <c r="J70" s="30"/>
      <c r="K70" s="30"/>
      <c r="L70" s="30"/>
      <c r="M70" s="30"/>
      <c r="N70" s="30"/>
      <c r="O70" s="45"/>
      <c r="P70" s="49">
        <f>550-550*18/118</f>
        <v>466.10169491525426</v>
      </c>
      <c r="Q70" s="46">
        <f>P70*U70</f>
        <v>466.10169491525426</v>
      </c>
      <c r="R70" s="46">
        <f>Q70</f>
        <v>466.10169491525426</v>
      </c>
      <c r="S70" s="47">
        <f>R70</f>
        <v>466.10169491525426</v>
      </c>
      <c r="T70" s="52"/>
      <c r="U70" s="30">
        <v>1</v>
      </c>
      <c r="V70" s="30" t="s">
        <v>236</v>
      </c>
    </row>
    <row r="71" spans="1:22" s="12" customFormat="1" ht="15.75">
      <c r="A71" s="43">
        <f t="shared" si="9"/>
        <v>58</v>
      </c>
      <c r="B71" s="30" t="s">
        <v>237</v>
      </c>
      <c r="C71" s="44" t="s">
        <v>238</v>
      </c>
      <c r="D71" s="44" t="s">
        <v>239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45"/>
      <c r="P71" s="43">
        <v>17500</v>
      </c>
      <c r="Q71" s="58">
        <v>5407500</v>
      </c>
      <c r="R71" s="58">
        <v>2734832</v>
      </c>
      <c r="S71" s="55">
        <v>0</v>
      </c>
      <c r="T71" s="48">
        <f>Q71-R71</f>
        <v>2672668</v>
      </c>
      <c r="U71" s="30">
        <v>1</v>
      </c>
      <c r="V71" s="30" t="s">
        <v>240</v>
      </c>
    </row>
    <row r="72" spans="1:22" s="12" customFormat="1" ht="15.75">
      <c r="A72" s="43">
        <f t="shared" si="9"/>
        <v>59</v>
      </c>
      <c r="B72" s="30" t="s">
        <v>241</v>
      </c>
      <c r="C72" s="44" t="s">
        <v>242</v>
      </c>
      <c r="D72" s="44"/>
      <c r="E72" s="30">
        <v>2</v>
      </c>
      <c r="F72" s="30"/>
      <c r="G72" s="30"/>
      <c r="H72" s="30"/>
      <c r="I72" s="30"/>
      <c r="J72" s="30"/>
      <c r="K72" s="30"/>
      <c r="L72" s="30"/>
      <c r="M72" s="30"/>
      <c r="N72" s="30"/>
      <c r="O72" s="45"/>
      <c r="P72" s="49">
        <f>550-550*18/118</f>
        <v>466.10169491525426</v>
      </c>
      <c r="Q72" s="46">
        <f>P72*U72</f>
        <v>932.2033898305085</v>
      </c>
      <c r="R72" s="46">
        <f>Q72</f>
        <v>932.2033898305085</v>
      </c>
      <c r="S72" s="47">
        <f>R72</f>
        <v>932.2033898305085</v>
      </c>
      <c r="T72" s="52"/>
      <c r="U72" s="30">
        <v>2</v>
      </c>
      <c r="V72" s="30" t="s">
        <v>243</v>
      </c>
    </row>
    <row r="73" spans="1:22" s="12" customFormat="1" ht="15.75">
      <c r="A73" s="43">
        <f t="shared" si="9"/>
        <v>60</v>
      </c>
      <c r="B73" s="30" t="s">
        <v>244</v>
      </c>
      <c r="C73" s="44" t="s">
        <v>245</v>
      </c>
      <c r="D73" s="44"/>
      <c r="E73" s="30">
        <v>100</v>
      </c>
      <c r="F73" s="30"/>
      <c r="G73" s="30"/>
      <c r="H73" s="30"/>
      <c r="I73" s="30"/>
      <c r="J73" s="30"/>
      <c r="K73" s="30"/>
      <c r="L73" s="30"/>
      <c r="M73" s="30"/>
      <c r="N73" s="30"/>
      <c r="O73" s="45"/>
      <c r="P73" s="49">
        <f>550-550*18/118</f>
        <v>466.10169491525426</v>
      </c>
      <c r="Q73" s="46">
        <f>P73*U73</f>
        <v>9788.135593220339</v>
      </c>
      <c r="R73" s="46">
        <f>Q73</f>
        <v>9788.135593220339</v>
      </c>
      <c r="S73" s="47">
        <f>R73</f>
        <v>9788.135593220339</v>
      </c>
      <c r="T73" s="52"/>
      <c r="U73" s="30">
        <v>21</v>
      </c>
      <c r="V73" s="30" t="s">
        <v>246</v>
      </c>
    </row>
    <row r="74" spans="1:22" s="12" customFormat="1" ht="15.75">
      <c r="A74" s="43">
        <f t="shared" si="9"/>
        <v>61</v>
      </c>
      <c r="B74" s="30" t="s">
        <v>247</v>
      </c>
      <c r="C74" s="44" t="s">
        <v>248</v>
      </c>
      <c r="D74" s="44"/>
      <c r="E74" s="30"/>
      <c r="F74" s="30"/>
      <c r="G74" s="30"/>
      <c r="H74" s="30"/>
      <c r="I74" s="30">
        <v>60</v>
      </c>
      <c r="J74" s="30"/>
      <c r="K74" s="30"/>
      <c r="L74" s="30"/>
      <c r="M74" s="30"/>
      <c r="N74" s="30"/>
      <c r="O74" s="45"/>
      <c r="P74" s="43">
        <v>32000</v>
      </c>
      <c r="Q74" s="46">
        <v>1920000</v>
      </c>
      <c r="R74" s="46">
        <v>1152000</v>
      </c>
      <c r="S74" s="59">
        <v>1152000</v>
      </c>
      <c r="T74" s="48">
        <f>Q74-R74</f>
        <v>768000</v>
      </c>
      <c r="U74" s="30">
        <v>1</v>
      </c>
      <c r="V74" s="30" t="s">
        <v>249</v>
      </c>
    </row>
    <row r="75" spans="1:22" s="12" customFormat="1" ht="15.75">
      <c r="A75" s="43">
        <f t="shared" si="9"/>
        <v>62</v>
      </c>
      <c r="B75" s="30" t="s">
        <v>250</v>
      </c>
      <c r="C75" s="44" t="s">
        <v>251</v>
      </c>
      <c r="D75" s="44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45">
        <v>129.9</v>
      </c>
      <c r="P75" s="43">
        <v>34000</v>
      </c>
      <c r="Q75" s="58">
        <v>4417960</v>
      </c>
      <c r="R75" s="58">
        <v>1893537.65</v>
      </c>
      <c r="S75" s="59">
        <v>1893537.65</v>
      </c>
      <c r="T75" s="48">
        <f>Q75-R75</f>
        <v>2524422.35</v>
      </c>
      <c r="U75" s="30">
        <v>1</v>
      </c>
      <c r="V75" s="30" t="s">
        <v>252</v>
      </c>
    </row>
    <row r="76" spans="1:22" s="12" customFormat="1" ht="15.75">
      <c r="A76" s="43">
        <f t="shared" si="9"/>
        <v>63</v>
      </c>
      <c r="B76" s="30" t="s">
        <v>253</v>
      </c>
      <c r="C76" s="44" t="s">
        <v>254</v>
      </c>
      <c r="D76" s="44"/>
      <c r="E76" s="30">
        <v>2</v>
      </c>
      <c r="F76" s="30"/>
      <c r="G76" s="30"/>
      <c r="H76" s="30"/>
      <c r="I76" s="30"/>
      <c r="J76" s="30"/>
      <c r="K76" s="30"/>
      <c r="L76" s="30"/>
      <c r="M76" s="30"/>
      <c r="N76" s="30"/>
      <c r="O76" s="45"/>
      <c r="P76" s="49">
        <f>550-550*18/118</f>
        <v>466.10169491525426</v>
      </c>
      <c r="Q76" s="46">
        <f>P76*U76</f>
        <v>932.2033898305085</v>
      </c>
      <c r="R76" s="46">
        <f>Q76</f>
        <v>932.2033898305085</v>
      </c>
      <c r="S76" s="47">
        <f>R76</f>
        <v>932.2033898305085</v>
      </c>
      <c r="T76" s="52"/>
      <c r="U76" s="30">
        <v>2</v>
      </c>
      <c r="V76" s="30" t="s">
        <v>255</v>
      </c>
    </row>
    <row r="77" spans="1:22" s="12" customFormat="1" ht="15.75">
      <c r="A77" s="43">
        <f t="shared" si="9"/>
        <v>64</v>
      </c>
      <c r="B77" s="30" t="s">
        <v>256</v>
      </c>
      <c r="C77" s="44" t="s">
        <v>349</v>
      </c>
      <c r="D77" s="44" t="s">
        <v>257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45">
        <v>187.8</v>
      </c>
      <c r="P77" s="43">
        <v>34000</v>
      </c>
      <c r="Q77" s="58">
        <v>6385200</v>
      </c>
      <c r="R77" s="58">
        <v>2736696.72</v>
      </c>
      <c r="S77" s="55">
        <v>3023153.52</v>
      </c>
      <c r="T77" s="48">
        <f>Q77-R77</f>
        <v>3648503.28</v>
      </c>
      <c r="U77" s="30">
        <v>1</v>
      </c>
      <c r="V77" s="30" t="s">
        <v>258</v>
      </c>
    </row>
    <row r="78" spans="1:22" s="12" customFormat="1" ht="15.75">
      <c r="A78" s="43">
        <f t="shared" si="9"/>
        <v>65</v>
      </c>
      <c r="B78" s="30" t="s">
        <v>259</v>
      </c>
      <c r="C78" s="44" t="s">
        <v>260</v>
      </c>
      <c r="D78" s="44"/>
      <c r="E78" s="30">
        <v>1</v>
      </c>
      <c r="F78" s="30"/>
      <c r="G78" s="30"/>
      <c r="H78" s="30"/>
      <c r="I78" s="30"/>
      <c r="J78" s="30"/>
      <c r="K78" s="30"/>
      <c r="L78" s="30"/>
      <c r="M78" s="30"/>
      <c r="N78" s="30"/>
      <c r="O78" s="45"/>
      <c r="P78" s="49">
        <f>550-550*18/118</f>
        <v>466.10169491525426</v>
      </c>
      <c r="Q78" s="46">
        <f>P78*U78</f>
        <v>466.10169491525426</v>
      </c>
      <c r="R78" s="46">
        <f aca="true" t="shared" si="10" ref="R78:S82">Q78</f>
        <v>466.10169491525426</v>
      </c>
      <c r="S78" s="47">
        <f t="shared" si="10"/>
        <v>466.10169491525426</v>
      </c>
      <c r="T78" s="52"/>
      <c r="U78" s="30">
        <v>1</v>
      </c>
      <c r="V78" s="30" t="s">
        <v>261</v>
      </c>
    </row>
    <row r="79" spans="1:22" s="12" customFormat="1" ht="15.75">
      <c r="A79" s="43">
        <f t="shared" si="9"/>
        <v>66</v>
      </c>
      <c r="B79" s="51" t="s">
        <v>262</v>
      </c>
      <c r="C79" s="51" t="s">
        <v>263</v>
      </c>
      <c r="D79" s="51"/>
      <c r="E79" s="30">
        <v>8</v>
      </c>
      <c r="F79" s="30"/>
      <c r="G79" s="30"/>
      <c r="H79" s="30"/>
      <c r="I79" s="30"/>
      <c r="J79" s="30"/>
      <c r="K79" s="30"/>
      <c r="L79" s="30"/>
      <c r="M79" s="30"/>
      <c r="N79" s="30"/>
      <c r="O79" s="45"/>
      <c r="P79" s="49">
        <f>550-550*18/118</f>
        <v>466.10169491525426</v>
      </c>
      <c r="Q79" s="46">
        <f>P79*U79</f>
        <v>466.10169491525426</v>
      </c>
      <c r="R79" s="46">
        <f t="shared" si="10"/>
        <v>466.10169491525426</v>
      </c>
      <c r="S79" s="47">
        <f t="shared" si="10"/>
        <v>466.10169491525426</v>
      </c>
      <c r="T79" s="53"/>
      <c r="U79" s="30">
        <v>1</v>
      </c>
      <c r="V79" s="30" t="s">
        <v>264</v>
      </c>
    </row>
    <row r="80" spans="1:22" s="12" customFormat="1" ht="15.75">
      <c r="A80" s="43">
        <f t="shared" si="9"/>
        <v>67</v>
      </c>
      <c r="B80" s="30" t="s">
        <v>265</v>
      </c>
      <c r="C80" s="44" t="s">
        <v>266</v>
      </c>
      <c r="D80" s="44"/>
      <c r="E80" s="30">
        <v>12</v>
      </c>
      <c r="F80" s="30"/>
      <c r="G80" s="30"/>
      <c r="H80" s="30"/>
      <c r="I80" s="30"/>
      <c r="J80" s="30"/>
      <c r="K80" s="30"/>
      <c r="L80" s="30"/>
      <c r="M80" s="30"/>
      <c r="N80" s="30"/>
      <c r="O80" s="45"/>
      <c r="P80" s="49">
        <f>550-550*18/118</f>
        <v>466.10169491525426</v>
      </c>
      <c r="Q80" s="46">
        <f>P80*U80</f>
        <v>5593.220338983051</v>
      </c>
      <c r="R80" s="46">
        <f t="shared" si="10"/>
        <v>5593.220338983051</v>
      </c>
      <c r="S80" s="47">
        <f t="shared" si="10"/>
        <v>5593.220338983051</v>
      </c>
      <c r="T80" s="53"/>
      <c r="U80" s="30">
        <v>12</v>
      </c>
      <c r="V80" s="30" t="s">
        <v>267</v>
      </c>
    </row>
    <row r="81" spans="1:22" s="12" customFormat="1" ht="15.75">
      <c r="A81" s="43">
        <f t="shared" si="9"/>
        <v>68</v>
      </c>
      <c r="B81" s="30" t="s">
        <v>268</v>
      </c>
      <c r="C81" s="44" t="s">
        <v>269</v>
      </c>
      <c r="D81" s="44" t="s">
        <v>270</v>
      </c>
      <c r="E81" s="30">
        <v>40</v>
      </c>
      <c r="F81" s="30"/>
      <c r="G81" s="30"/>
      <c r="H81" s="30"/>
      <c r="I81" s="30"/>
      <c r="J81" s="30"/>
      <c r="K81" s="30"/>
      <c r="L81" s="30"/>
      <c r="M81" s="30"/>
      <c r="N81" s="30"/>
      <c r="O81" s="45"/>
      <c r="P81" s="49">
        <f>550-550*18/118</f>
        <v>466.10169491525426</v>
      </c>
      <c r="Q81" s="46">
        <f>P81*U81</f>
        <v>466.10169491525426</v>
      </c>
      <c r="R81" s="46">
        <f t="shared" si="10"/>
        <v>466.10169491525426</v>
      </c>
      <c r="S81" s="47">
        <f t="shared" si="10"/>
        <v>466.10169491525426</v>
      </c>
      <c r="T81" s="53"/>
      <c r="U81" s="30">
        <v>1</v>
      </c>
      <c r="V81" s="30" t="s">
        <v>271</v>
      </c>
    </row>
    <row r="82" spans="1:22" s="12" customFormat="1" ht="15.75">
      <c r="A82" s="43">
        <f t="shared" si="9"/>
        <v>69</v>
      </c>
      <c r="B82" s="30" t="s">
        <v>272</v>
      </c>
      <c r="C82" s="44" t="s">
        <v>269</v>
      </c>
      <c r="D82" s="44" t="s">
        <v>270</v>
      </c>
      <c r="E82" s="30">
        <v>30</v>
      </c>
      <c r="F82" s="30"/>
      <c r="G82" s="30"/>
      <c r="H82" s="30"/>
      <c r="I82" s="30"/>
      <c r="J82" s="30"/>
      <c r="K82" s="30"/>
      <c r="L82" s="30"/>
      <c r="M82" s="30"/>
      <c r="N82" s="30"/>
      <c r="O82" s="45"/>
      <c r="P82" s="49">
        <f>550-550*18/118</f>
        <v>466.10169491525426</v>
      </c>
      <c r="Q82" s="46">
        <f>P82*U82</f>
        <v>466.10169491525426</v>
      </c>
      <c r="R82" s="46">
        <f t="shared" si="10"/>
        <v>466.10169491525426</v>
      </c>
      <c r="S82" s="47">
        <f t="shared" si="10"/>
        <v>466.10169491525426</v>
      </c>
      <c r="T82" s="53"/>
      <c r="U82" s="30">
        <v>1</v>
      </c>
      <c r="V82" s="30" t="s">
        <v>273</v>
      </c>
    </row>
    <row r="83" spans="1:24" s="12" customFormat="1" ht="15.75">
      <c r="A83" s="43">
        <f t="shared" si="9"/>
        <v>70</v>
      </c>
      <c r="B83" s="30" t="s">
        <v>274</v>
      </c>
      <c r="C83" s="44" t="s">
        <v>275</v>
      </c>
      <c r="D83" s="44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5">
        <v>29</v>
      </c>
      <c r="P83" s="43">
        <v>34000</v>
      </c>
      <c r="Q83" s="58">
        <v>985999.4</v>
      </c>
      <c r="R83" s="58">
        <v>422599.15</v>
      </c>
      <c r="S83" s="59">
        <v>422599.15</v>
      </c>
      <c r="T83" s="53">
        <v>563400.4</v>
      </c>
      <c r="U83" s="30">
        <v>1</v>
      </c>
      <c r="V83" s="30" t="s">
        <v>276</v>
      </c>
      <c r="X83" s="67"/>
    </row>
    <row r="84" spans="1:22" s="12" customFormat="1" ht="15.75">
      <c r="A84" s="43">
        <f>A83+1</f>
        <v>71</v>
      </c>
      <c r="B84" s="30" t="s">
        <v>277</v>
      </c>
      <c r="C84" s="44" t="s">
        <v>278</v>
      </c>
      <c r="D84" s="44"/>
      <c r="E84" s="30">
        <v>15</v>
      </c>
      <c r="F84" s="30"/>
      <c r="G84" s="30"/>
      <c r="H84" s="30"/>
      <c r="I84" s="30"/>
      <c r="J84" s="30"/>
      <c r="K84" s="30"/>
      <c r="L84" s="30"/>
      <c r="M84" s="30"/>
      <c r="N84" s="30"/>
      <c r="O84" s="45"/>
      <c r="P84" s="49">
        <f>550-550*18/118</f>
        <v>466.10169491525426</v>
      </c>
      <c r="Q84" s="46">
        <f>P84*U84</f>
        <v>466.10169491525426</v>
      </c>
      <c r="R84" s="46">
        <f aca="true" t="shared" si="11" ref="R84:S86">Q84</f>
        <v>466.10169491525426</v>
      </c>
      <c r="S84" s="47">
        <f t="shared" si="11"/>
        <v>466.10169491525426</v>
      </c>
      <c r="T84" s="53"/>
      <c r="U84" s="30">
        <v>1</v>
      </c>
      <c r="V84" s="30" t="s">
        <v>279</v>
      </c>
    </row>
    <row r="85" spans="1:22" s="12" customFormat="1" ht="15.75">
      <c r="A85" s="43">
        <f t="shared" si="9"/>
        <v>72</v>
      </c>
      <c r="B85" s="30" t="s">
        <v>280</v>
      </c>
      <c r="C85" s="44" t="s">
        <v>281</v>
      </c>
      <c r="D85" s="44"/>
      <c r="E85" s="30">
        <v>16</v>
      </c>
      <c r="F85" s="30"/>
      <c r="G85" s="30"/>
      <c r="H85" s="30"/>
      <c r="I85" s="30"/>
      <c r="J85" s="30"/>
      <c r="K85" s="30"/>
      <c r="L85" s="30"/>
      <c r="M85" s="30"/>
      <c r="N85" s="30"/>
      <c r="O85" s="45"/>
      <c r="P85" s="49">
        <f>550-550*18/118</f>
        <v>466.10169491525426</v>
      </c>
      <c r="Q85" s="46">
        <f>P85*U85</f>
        <v>7457.627118644068</v>
      </c>
      <c r="R85" s="46">
        <f t="shared" si="11"/>
        <v>7457.627118644068</v>
      </c>
      <c r="S85" s="47">
        <f t="shared" si="11"/>
        <v>7457.627118644068</v>
      </c>
      <c r="T85" s="53"/>
      <c r="U85" s="30">
        <v>16</v>
      </c>
      <c r="V85" s="30" t="s">
        <v>282</v>
      </c>
    </row>
    <row r="86" spans="1:22" s="12" customFormat="1" ht="15.75">
      <c r="A86" s="43">
        <f t="shared" si="9"/>
        <v>73</v>
      </c>
      <c r="B86" s="30" t="s">
        <v>283</v>
      </c>
      <c r="C86" s="44" t="s">
        <v>284</v>
      </c>
      <c r="D86" s="44"/>
      <c r="E86" s="30">
        <v>7</v>
      </c>
      <c r="F86" s="30"/>
      <c r="G86" s="30"/>
      <c r="H86" s="30"/>
      <c r="I86" s="30"/>
      <c r="J86" s="30"/>
      <c r="K86" s="30"/>
      <c r="L86" s="30"/>
      <c r="M86" s="30"/>
      <c r="N86" s="30"/>
      <c r="O86" s="45"/>
      <c r="P86" s="49">
        <f>550-550*18/118</f>
        <v>466.10169491525426</v>
      </c>
      <c r="Q86" s="46">
        <f>P86*U86</f>
        <v>466.10169491525426</v>
      </c>
      <c r="R86" s="46">
        <f t="shared" si="11"/>
        <v>466.10169491525426</v>
      </c>
      <c r="S86" s="47">
        <f t="shared" si="11"/>
        <v>466.10169491525426</v>
      </c>
      <c r="T86" s="53"/>
      <c r="U86" s="30">
        <v>1</v>
      </c>
      <c r="V86" s="30" t="s">
        <v>285</v>
      </c>
    </row>
    <row r="87" spans="1:22" s="12" customFormat="1" ht="15.75">
      <c r="A87" s="43">
        <f t="shared" si="9"/>
        <v>74</v>
      </c>
      <c r="B87" s="30" t="s">
        <v>286</v>
      </c>
      <c r="C87" s="44" t="s">
        <v>287</v>
      </c>
      <c r="D87" s="44" t="s">
        <v>288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45">
        <v>176.3</v>
      </c>
      <c r="P87" s="43">
        <v>34000</v>
      </c>
      <c r="Q87" s="58">
        <f>O87*P87</f>
        <v>5994200</v>
      </c>
      <c r="R87" s="58">
        <v>2569114.12</v>
      </c>
      <c r="S87" s="59">
        <v>0</v>
      </c>
      <c r="T87" s="53">
        <f>Q87-R87</f>
        <v>3425085.88</v>
      </c>
      <c r="U87" s="30">
        <v>1</v>
      </c>
      <c r="V87" s="30" t="s">
        <v>289</v>
      </c>
    </row>
    <row r="88" spans="1:22" s="12" customFormat="1" ht="15.75">
      <c r="A88" s="43">
        <f t="shared" si="9"/>
        <v>75</v>
      </c>
      <c r="B88" s="30" t="s">
        <v>290</v>
      </c>
      <c r="C88" s="44" t="s">
        <v>291</v>
      </c>
      <c r="D88" s="44"/>
      <c r="E88" s="30">
        <v>15</v>
      </c>
      <c r="F88" s="30"/>
      <c r="G88" s="30"/>
      <c r="H88" s="30"/>
      <c r="I88" s="30"/>
      <c r="J88" s="30"/>
      <c r="K88" s="30"/>
      <c r="L88" s="30"/>
      <c r="M88" s="30"/>
      <c r="N88" s="30"/>
      <c r="O88" s="45"/>
      <c r="P88" s="49">
        <f>550-550*18/118</f>
        <v>466.10169491525426</v>
      </c>
      <c r="Q88" s="46">
        <f>P88*U88</f>
        <v>466.10169491525426</v>
      </c>
      <c r="R88" s="46">
        <f aca="true" t="shared" si="12" ref="R88:S91">Q88</f>
        <v>466.10169491525426</v>
      </c>
      <c r="S88" s="47">
        <f t="shared" si="12"/>
        <v>466.10169491525426</v>
      </c>
      <c r="T88" s="53"/>
      <c r="U88" s="30">
        <v>1</v>
      </c>
      <c r="V88" s="30" t="s">
        <v>292</v>
      </c>
    </row>
    <row r="89" spans="1:22" s="12" customFormat="1" ht="15.75">
      <c r="A89" s="43">
        <f t="shared" si="9"/>
        <v>76</v>
      </c>
      <c r="B89" s="30" t="s">
        <v>293</v>
      </c>
      <c r="C89" s="44" t="s">
        <v>294</v>
      </c>
      <c r="D89" s="44"/>
      <c r="E89" s="30">
        <v>15</v>
      </c>
      <c r="F89" s="30"/>
      <c r="G89" s="30"/>
      <c r="H89" s="30"/>
      <c r="I89" s="30"/>
      <c r="J89" s="30"/>
      <c r="K89" s="30"/>
      <c r="L89" s="30"/>
      <c r="M89" s="30"/>
      <c r="N89" s="30"/>
      <c r="O89" s="45"/>
      <c r="P89" s="49">
        <f>550-550*18/118</f>
        <v>466.10169491525426</v>
      </c>
      <c r="Q89" s="46">
        <f>P89*U89</f>
        <v>6991.525423728814</v>
      </c>
      <c r="R89" s="46">
        <f t="shared" si="12"/>
        <v>6991.525423728814</v>
      </c>
      <c r="S89" s="47">
        <f t="shared" si="12"/>
        <v>6991.525423728814</v>
      </c>
      <c r="T89" s="53"/>
      <c r="U89" s="30">
        <v>15</v>
      </c>
      <c r="V89" s="30" t="s">
        <v>295</v>
      </c>
    </row>
    <row r="90" spans="1:22" s="12" customFormat="1" ht="15.75">
      <c r="A90" s="43">
        <f t="shared" si="9"/>
        <v>77</v>
      </c>
      <c r="B90" s="30" t="s">
        <v>296</v>
      </c>
      <c r="C90" s="44" t="s">
        <v>297</v>
      </c>
      <c r="D90" s="44"/>
      <c r="E90" s="30">
        <v>1</v>
      </c>
      <c r="F90" s="30"/>
      <c r="G90" s="30"/>
      <c r="H90" s="30"/>
      <c r="I90" s="30"/>
      <c r="J90" s="30"/>
      <c r="K90" s="30"/>
      <c r="L90" s="30"/>
      <c r="M90" s="30"/>
      <c r="N90" s="30"/>
      <c r="O90" s="45"/>
      <c r="P90" s="49">
        <f>550-550*18/118</f>
        <v>466.10169491525426</v>
      </c>
      <c r="Q90" s="46">
        <f>P90*U90</f>
        <v>466.10169491525426</v>
      </c>
      <c r="R90" s="46">
        <f t="shared" si="12"/>
        <v>466.10169491525426</v>
      </c>
      <c r="S90" s="47">
        <f t="shared" si="12"/>
        <v>466.10169491525426</v>
      </c>
      <c r="T90" s="52"/>
      <c r="U90" s="30">
        <v>1</v>
      </c>
      <c r="V90" s="30" t="s">
        <v>298</v>
      </c>
    </row>
    <row r="91" spans="1:22" s="12" customFormat="1" ht="15.75">
      <c r="A91" s="43">
        <f t="shared" si="9"/>
        <v>78</v>
      </c>
      <c r="B91" s="30" t="s">
        <v>299</v>
      </c>
      <c r="C91" s="44" t="s">
        <v>300</v>
      </c>
      <c r="D91" s="44"/>
      <c r="E91" s="30">
        <v>15</v>
      </c>
      <c r="F91" s="30"/>
      <c r="G91" s="30"/>
      <c r="H91" s="30"/>
      <c r="I91" s="30"/>
      <c r="J91" s="30"/>
      <c r="K91" s="30"/>
      <c r="L91" s="30"/>
      <c r="M91" s="30"/>
      <c r="N91" s="30"/>
      <c r="O91" s="45"/>
      <c r="P91" s="49">
        <f>550-550*18/118</f>
        <v>466.10169491525426</v>
      </c>
      <c r="Q91" s="46">
        <f>P91*U91</f>
        <v>466.10169491525426</v>
      </c>
      <c r="R91" s="46">
        <f t="shared" si="12"/>
        <v>466.10169491525426</v>
      </c>
      <c r="S91" s="47">
        <f t="shared" si="12"/>
        <v>466.10169491525426</v>
      </c>
      <c r="T91" s="52"/>
      <c r="U91" s="30">
        <v>1</v>
      </c>
      <c r="V91" s="30" t="s">
        <v>301</v>
      </c>
    </row>
    <row r="92" spans="1:22" s="12" customFormat="1" ht="15.75">
      <c r="A92" s="43">
        <f t="shared" si="9"/>
        <v>79</v>
      </c>
      <c r="B92" s="30" t="s">
        <v>302</v>
      </c>
      <c r="C92" s="44" t="s">
        <v>303</v>
      </c>
      <c r="D92" s="44" t="s">
        <v>304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45">
        <v>140.2</v>
      </c>
      <c r="P92" s="43">
        <v>34000</v>
      </c>
      <c r="Q92" s="58">
        <f>O92*P92</f>
        <v>4766800</v>
      </c>
      <c r="R92" s="58">
        <v>2043050.48</v>
      </c>
      <c r="S92" s="55">
        <v>0</v>
      </c>
      <c r="T92" s="53">
        <f>Q92-R92</f>
        <v>2723749.52</v>
      </c>
      <c r="U92" s="30">
        <v>1</v>
      </c>
      <c r="V92" s="30" t="s">
        <v>305</v>
      </c>
    </row>
    <row r="93" spans="1:22" s="12" customFormat="1" ht="15.75">
      <c r="A93" s="43">
        <f t="shared" si="9"/>
        <v>80</v>
      </c>
      <c r="B93" s="30" t="s">
        <v>306</v>
      </c>
      <c r="C93" s="44" t="s">
        <v>307</v>
      </c>
      <c r="D93" s="44"/>
      <c r="E93" s="30">
        <v>15</v>
      </c>
      <c r="F93" s="30"/>
      <c r="G93" s="30"/>
      <c r="H93" s="30"/>
      <c r="I93" s="30"/>
      <c r="J93" s="30"/>
      <c r="K93" s="30"/>
      <c r="L93" s="30"/>
      <c r="M93" s="30"/>
      <c r="N93" s="30"/>
      <c r="O93" s="45"/>
      <c r="P93" s="49">
        <f>550-550*18/118</f>
        <v>466.10169491525426</v>
      </c>
      <c r="Q93" s="46">
        <f>P93*U93</f>
        <v>466.10169491525426</v>
      </c>
      <c r="R93" s="46">
        <f aca="true" t="shared" si="13" ref="R93:S95">Q93</f>
        <v>466.10169491525426</v>
      </c>
      <c r="S93" s="47">
        <f t="shared" si="13"/>
        <v>466.10169491525426</v>
      </c>
      <c r="T93" s="52"/>
      <c r="U93" s="30">
        <v>1</v>
      </c>
      <c r="V93" s="30" t="s">
        <v>308</v>
      </c>
    </row>
    <row r="94" spans="1:22" s="12" customFormat="1" ht="15.75">
      <c r="A94" s="43">
        <f t="shared" si="9"/>
        <v>81</v>
      </c>
      <c r="B94" s="30" t="s">
        <v>309</v>
      </c>
      <c r="C94" s="44" t="s">
        <v>310</v>
      </c>
      <c r="D94" s="44"/>
      <c r="E94" s="30">
        <v>19</v>
      </c>
      <c r="F94" s="30"/>
      <c r="G94" s="30"/>
      <c r="H94" s="30"/>
      <c r="I94" s="30"/>
      <c r="J94" s="30"/>
      <c r="K94" s="30"/>
      <c r="L94" s="30"/>
      <c r="M94" s="30"/>
      <c r="N94" s="30"/>
      <c r="O94" s="45"/>
      <c r="P94" s="49">
        <f>550-550*18/118</f>
        <v>466.10169491525426</v>
      </c>
      <c r="Q94" s="46">
        <f>P94*U94</f>
        <v>8855.932203389832</v>
      </c>
      <c r="R94" s="46">
        <f t="shared" si="13"/>
        <v>8855.932203389832</v>
      </c>
      <c r="S94" s="47">
        <f t="shared" si="13"/>
        <v>8855.932203389832</v>
      </c>
      <c r="T94" s="53"/>
      <c r="U94" s="30">
        <v>19</v>
      </c>
      <c r="V94" s="30" t="s">
        <v>311</v>
      </c>
    </row>
    <row r="95" spans="1:22" s="50" customFormat="1" ht="15.75">
      <c r="A95" s="43">
        <f t="shared" si="9"/>
        <v>82</v>
      </c>
      <c r="B95" s="30" t="s">
        <v>312</v>
      </c>
      <c r="C95" s="44" t="s">
        <v>313</v>
      </c>
      <c r="D95" s="44"/>
      <c r="E95" s="30">
        <v>10</v>
      </c>
      <c r="F95" s="30"/>
      <c r="G95" s="30"/>
      <c r="H95" s="30"/>
      <c r="I95" s="30"/>
      <c r="J95" s="30"/>
      <c r="K95" s="30"/>
      <c r="L95" s="30"/>
      <c r="M95" s="30"/>
      <c r="N95" s="30"/>
      <c r="O95" s="45"/>
      <c r="P95" s="49">
        <f>550-550*18/118</f>
        <v>466.10169491525426</v>
      </c>
      <c r="Q95" s="46">
        <f>P95*U95</f>
        <v>4661.016949152543</v>
      </c>
      <c r="R95" s="46">
        <f t="shared" si="13"/>
        <v>4661.016949152543</v>
      </c>
      <c r="S95" s="47">
        <f t="shared" si="13"/>
        <v>4661.016949152543</v>
      </c>
      <c r="T95" s="53"/>
      <c r="U95" s="30">
        <v>10</v>
      </c>
      <c r="V95" s="30" t="s">
        <v>314</v>
      </c>
    </row>
    <row r="96" spans="1:22" s="50" customFormat="1" ht="15.75">
      <c r="A96" s="43">
        <f t="shared" si="9"/>
        <v>83</v>
      </c>
      <c r="B96" s="30" t="s">
        <v>315</v>
      </c>
      <c r="C96" s="44" t="s">
        <v>316</v>
      </c>
      <c r="D96" s="44"/>
      <c r="E96" s="30"/>
      <c r="F96" s="30"/>
      <c r="G96" s="30"/>
      <c r="H96" s="30"/>
      <c r="I96" s="30">
        <v>50</v>
      </c>
      <c r="J96" s="30"/>
      <c r="K96" s="30"/>
      <c r="L96" s="30"/>
      <c r="M96" s="30"/>
      <c r="N96" s="30"/>
      <c r="O96" s="45"/>
      <c r="P96" s="43">
        <v>32000</v>
      </c>
      <c r="Q96" s="58">
        <v>1600000</v>
      </c>
      <c r="R96" s="58">
        <v>960000</v>
      </c>
      <c r="S96" s="59">
        <v>960000</v>
      </c>
      <c r="T96" s="53">
        <f>Q96-R96</f>
        <v>640000</v>
      </c>
      <c r="U96" s="30">
        <v>1</v>
      </c>
      <c r="V96" s="30" t="s">
        <v>317</v>
      </c>
    </row>
    <row r="97" spans="1:22" s="50" customFormat="1" ht="15.75">
      <c r="A97" s="43">
        <f t="shared" si="9"/>
        <v>84</v>
      </c>
      <c r="B97" s="30" t="s">
        <v>318</v>
      </c>
      <c r="C97" s="44" t="s">
        <v>319</v>
      </c>
      <c r="D97" s="44" t="s">
        <v>270</v>
      </c>
      <c r="E97" s="51"/>
      <c r="F97" s="30">
        <v>16</v>
      </c>
      <c r="G97" s="30"/>
      <c r="H97" s="30"/>
      <c r="I97" s="30"/>
      <c r="J97" s="30"/>
      <c r="K97" s="30"/>
      <c r="L97" s="30"/>
      <c r="M97" s="30"/>
      <c r="N97" s="30"/>
      <c r="O97" s="45"/>
      <c r="P97" s="49">
        <f>550-550*18/118</f>
        <v>466.10169491525426</v>
      </c>
      <c r="Q97" s="46">
        <f>P97*U97</f>
        <v>466.10169491525426</v>
      </c>
      <c r="R97" s="46">
        <f>Q97</f>
        <v>466.10169491525426</v>
      </c>
      <c r="S97" s="47">
        <f>R97</f>
        <v>466.10169491525426</v>
      </c>
      <c r="T97" s="53"/>
      <c r="U97" s="30">
        <v>1</v>
      </c>
      <c r="V97" s="30" t="s">
        <v>320</v>
      </c>
    </row>
    <row r="98" spans="1:22" s="12" customFormat="1" ht="15.75">
      <c r="A98" s="3">
        <v>85</v>
      </c>
      <c r="B98" s="30" t="s">
        <v>321</v>
      </c>
      <c r="C98" s="44" t="s">
        <v>322</v>
      </c>
      <c r="D98" s="44"/>
      <c r="E98" s="51"/>
      <c r="F98" s="51"/>
      <c r="G98" s="51"/>
      <c r="H98" s="51"/>
      <c r="I98" s="51"/>
      <c r="J98" s="51"/>
      <c r="K98" s="51"/>
      <c r="L98" s="51">
        <v>0.5</v>
      </c>
      <c r="M98" s="51"/>
      <c r="N98" s="51"/>
      <c r="P98" s="43">
        <v>17500</v>
      </c>
      <c r="Q98" s="58">
        <v>8750</v>
      </c>
      <c r="R98" s="58">
        <v>5180</v>
      </c>
      <c r="S98" s="59">
        <v>5180</v>
      </c>
      <c r="T98" s="53">
        <v>3570</v>
      </c>
      <c r="U98" s="30">
        <v>1</v>
      </c>
      <c r="V98" s="30" t="s">
        <v>323</v>
      </c>
    </row>
    <row r="99" spans="1:22" s="12" customFormat="1" ht="15.75">
      <c r="A99" s="43">
        <v>86</v>
      </c>
      <c r="B99" s="30" t="s">
        <v>324</v>
      </c>
      <c r="C99" s="44" t="s">
        <v>325</v>
      </c>
      <c r="D99" s="44"/>
      <c r="E99" s="51"/>
      <c r="F99" s="51"/>
      <c r="G99" s="51"/>
      <c r="H99" s="51"/>
      <c r="I99" s="51"/>
      <c r="J99" s="51"/>
      <c r="K99" s="51"/>
      <c r="L99" s="51">
        <v>0.5</v>
      </c>
      <c r="M99" s="51"/>
      <c r="N99" s="51"/>
      <c r="O99" s="50"/>
      <c r="P99" s="43">
        <v>17500</v>
      </c>
      <c r="Q99" s="58">
        <v>8750</v>
      </c>
      <c r="R99" s="58">
        <v>5180</v>
      </c>
      <c r="S99" s="59">
        <v>5180</v>
      </c>
      <c r="T99" s="53">
        <v>3570</v>
      </c>
      <c r="U99" s="30">
        <v>1</v>
      </c>
      <c r="V99" s="30" t="s">
        <v>326</v>
      </c>
    </row>
    <row r="100" spans="1:22" s="12" customFormat="1" ht="15.75">
      <c r="A100" s="43">
        <v>87</v>
      </c>
      <c r="B100" s="30" t="s">
        <v>327</v>
      </c>
      <c r="C100" s="44" t="s">
        <v>328</v>
      </c>
      <c r="D100" s="44"/>
      <c r="E100" s="51"/>
      <c r="F100" s="51"/>
      <c r="G100" s="51"/>
      <c r="H100" s="51"/>
      <c r="I100" s="51"/>
      <c r="J100" s="51"/>
      <c r="K100" s="51"/>
      <c r="L100" s="51">
        <v>0.1</v>
      </c>
      <c r="M100" s="51"/>
      <c r="N100" s="51"/>
      <c r="O100" s="50"/>
      <c r="P100" s="43">
        <v>17500</v>
      </c>
      <c r="Q100" s="58">
        <v>1750</v>
      </c>
      <c r="R100" s="58">
        <v>1095.76</v>
      </c>
      <c r="S100" s="59">
        <v>1095.76</v>
      </c>
      <c r="T100" s="53">
        <v>654.24</v>
      </c>
      <c r="U100" s="30">
        <v>1</v>
      </c>
      <c r="V100" s="30" t="s">
        <v>329</v>
      </c>
    </row>
    <row r="101" spans="1:22" s="12" customFormat="1" ht="15.75">
      <c r="A101" s="43">
        <v>88</v>
      </c>
      <c r="B101" s="30" t="s">
        <v>330</v>
      </c>
      <c r="C101" s="44" t="s">
        <v>331</v>
      </c>
      <c r="D101" s="44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0">
        <v>134.3</v>
      </c>
      <c r="P101" s="43">
        <v>34000</v>
      </c>
      <c r="Q101" s="58">
        <v>4566200</v>
      </c>
      <c r="R101" s="58">
        <v>1957073.32</v>
      </c>
      <c r="S101" s="59"/>
      <c r="T101" s="53">
        <v>2609126.68</v>
      </c>
      <c r="U101" s="30"/>
      <c r="V101" s="30" t="s">
        <v>332</v>
      </c>
    </row>
    <row r="102" spans="1:22" s="12" customFormat="1" ht="15.75">
      <c r="A102" s="43">
        <v>89</v>
      </c>
      <c r="B102" s="30" t="s">
        <v>333</v>
      </c>
      <c r="C102" s="44" t="s">
        <v>334</v>
      </c>
      <c r="D102" s="44"/>
      <c r="E102" s="51"/>
      <c r="F102" s="51"/>
      <c r="G102" s="51">
        <v>9</v>
      </c>
      <c r="H102" s="51"/>
      <c r="I102" s="51"/>
      <c r="J102" s="51"/>
      <c r="K102" s="51"/>
      <c r="L102" s="51"/>
      <c r="M102" s="51"/>
      <c r="N102" s="51"/>
      <c r="O102" s="50"/>
      <c r="P102" s="43">
        <v>16400</v>
      </c>
      <c r="Q102" s="58">
        <v>147600</v>
      </c>
      <c r="R102" s="58">
        <v>88560</v>
      </c>
      <c r="S102" s="59">
        <v>88560</v>
      </c>
      <c r="T102" s="53">
        <v>59040</v>
      </c>
      <c r="U102" s="30"/>
      <c r="V102" s="30" t="s">
        <v>335</v>
      </c>
    </row>
    <row r="103" spans="1:22" s="12" customFormat="1" ht="15.75">
      <c r="A103" s="43">
        <v>90</v>
      </c>
      <c r="B103" s="30" t="s">
        <v>336</v>
      </c>
      <c r="C103" s="44" t="s">
        <v>337</v>
      </c>
      <c r="D103" s="44"/>
      <c r="E103" s="30">
        <v>15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0"/>
      <c r="P103" s="43">
        <v>466.1</v>
      </c>
      <c r="Q103" s="58">
        <v>466.1</v>
      </c>
      <c r="R103" s="58">
        <v>466.1</v>
      </c>
      <c r="S103" s="59">
        <v>466.1</v>
      </c>
      <c r="T103" s="53"/>
      <c r="U103" s="30">
        <v>1</v>
      </c>
      <c r="V103" s="30" t="s">
        <v>338</v>
      </c>
    </row>
    <row r="104" spans="1:22" s="12" customFormat="1" ht="15.75">
      <c r="A104" s="43">
        <v>91</v>
      </c>
      <c r="B104" s="30" t="s">
        <v>339</v>
      </c>
      <c r="C104" s="44" t="s">
        <v>125</v>
      </c>
      <c r="D104" s="44" t="s">
        <v>270</v>
      </c>
      <c r="E104" s="68">
        <v>7.5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50"/>
      <c r="P104" s="43">
        <v>466.1</v>
      </c>
      <c r="Q104" s="58">
        <v>466.1</v>
      </c>
      <c r="R104" s="58">
        <v>466.1</v>
      </c>
      <c r="S104" s="59">
        <v>466.1</v>
      </c>
      <c r="T104" s="53"/>
      <c r="U104" s="30">
        <v>1</v>
      </c>
      <c r="V104" s="30" t="s">
        <v>340</v>
      </c>
    </row>
    <row r="105" spans="1:22" s="12" customFormat="1" ht="15.75">
      <c r="A105" s="43"/>
      <c r="B105" s="30"/>
      <c r="C105" s="44"/>
      <c r="D105" s="44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0"/>
      <c r="P105" s="43"/>
      <c r="Q105" s="58"/>
      <c r="R105" s="58"/>
      <c r="S105" s="59"/>
      <c r="T105" s="53"/>
      <c r="U105" s="30"/>
      <c r="V105" s="30"/>
    </row>
    <row r="106" spans="1:22" s="12" customFormat="1" ht="16.5" thickBot="1">
      <c r="A106" s="69"/>
      <c r="B106" s="28"/>
      <c r="C106" s="70"/>
      <c r="D106" s="70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71"/>
      <c r="P106" s="72"/>
      <c r="Q106" s="73"/>
      <c r="R106" s="73"/>
      <c r="S106" s="74"/>
      <c r="T106" s="75"/>
      <c r="U106" s="28"/>
      <c r="V106" s="28"/>
    </row>
    <row r="107" spans="1:22" ht="13.5" thickBot="1">
      <c r="A107" s="76"/>
      <c r="B107" s="77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80"/>
      <c r="Q107" s="81"/>
      <c r="R107" s="81"/>
      <c r="S107" s="81"/>
      <c r="T107" s="82"/>
      <c r="U107" s="77"/>
      <c r="V107" s="83"/>
    </row>
    <row r="108" spans="1:22" s="12" customFormat="1" ht="16.5" thickBot="1">
      <c r="A108" s="109" t="s">
        <v>341</v>
      </c>
      <c r="B108" s="110"/>
      <c r="C108" s="111"/>
      <c r="D108" s="84">
        <f>E108+F108+G108+H108+I108+J108+K108+L108+M108+N108+O108</f>
        <v>1963.3000000000002</v>
      </c>
      <c r="E108" s="28">
        <f aca="true" t="shared" si="14" ref="E108:O108">SUM(E13:E106)</f>
        <v>798.5</v>
      </c>
      <c r="F108" s="28">
        <f t="shared" si="14"/>
        <v>45</v>
      </c>
      <c r="G108" s="28">
        <f t="shared" si="14"/>
        <v>9</v>
      </c>
      <c r="H108" s="28">
        <f t="shared" si="14"/>
        <v>0</v>
      </c>
      <c r="I108" s="28">
        <f t="shared" si="14"/>
        <v>110</v>
      </c>
      <c r="J108" s="28">
        <f t="shared" si="14"/>
        <v>0</v>
      </c>
      <c r="K108" s="28">
        <f t="shared" si="14"/>
        <v>0</v>
      </c>
      <c r="L108" s="28">
        <f t="shared" si="14"/>
        <v>1.1</v>
      </c>
      <c r="M108" s="28">
        <f t="shared" si="14"/>
        <v>0</v>
      </c>
      <c r="N108" s="28">
        <f t="shared" si="14"/>
        <v>0</v>
      </c>
      <c r="O108" s="28">
        <f t="shared" si="14"/>
        <v>999.7</v>
      </c>
      <c r="P108" s="72"/>
      <c r="Q108" s="74">
        <f>SUM(Q13:Q106)</f>
        <v>43631777.19322033</v>
      </c>
      <c r="R108" s="74">
        <f>SUM(R13:R106)</f>
        <v>20197243.073220346</v>
      </c>
      <c r="S108" s="74">
        <f>SUM(S13:S106)</f>
        <v>9513790.29322034</v>
      </c>
      <c r="T108" s="74">
        <f>SUM(T13:T106)</f>
        <v>23434534.269999996</v>
      </c>
      <c r="U108" s="28">
        <f>SUM(U13:U106)</f>
        <v>255</v>
      </c>
      <c r="V108" s="85"/>
    </row>
    <row r="109" spans="1:22" s="12" customFormat="1" ht="16.5" thickBot="1">
      <c r="A109" s="35"/>
      <c r="B109" s="32"/>
      <c r="C109" s="86"/>
      <c r="D109" s="86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87"/>
      <c r="R109" s="87"/>
      <c r="S109" s="87"/>
      <c r="T109" s="87"/>
      <c r="U109" s="32"/>
      <c r="V109" s="33"/>
    </row>
    <row r="110" spans="1:22" s="12" customFormat="1" ht="16.5" thickBot="1">
      <c r="A110" s="106" t="s">
        <v>342</v>
      </c>
      <c r="B110" s="107"/>
      <c r="C110" s="108"/>
      <c r="D110" s="84">
        <v>2697</v>
      </c>
      <c r="E110" s="34">
        <v>2697</v>
      </c>
      <c r="F110" s="34"/>
      <c r="G110" s="34"/>
      <c r="H110" s="34"/>
      <c r="I110" s="34"/>
      <c r="J110" s="35"/>
      <c r="K110" s="34"/>
      <c r="L110" s="33"/>
      <c r="M110" s="34"/>
      <c r="N110" s="35"/>
      <c r="O110" s="35"/>
      <c r="P110" s="49">
        <f>550-550*18/118</f>
        <v>466.10169491525426</v>
      </c>
      <c r="Q110" s="89">
        <f>P110*U110</f>
        <v>140296.61016949153</v>
      </c>
      <c r="R110" s="90">
        <f>P110*U110</f>
        <v>140296.61016949153</v>
      </c>
      <c r="S110" s="90">
        <f>P110*U110</f>
        <v>140296.61016949153</v>
      </c>
      <c r="T110" s="89"/>
      <c r="U110" s="34">
        <v>301</v>
      </c>
      <c r="V110" s="33"/>
    </row>
    <row r="111" spans="1:22" s="12" customFormat="1" ht="15.75">
      <c r="A111" s="36"/>
      <c r="B111" s="10"/>
      <c r="C111" s="8"/>
      <c r="D111" s="8"/>
      <c r="E111" s="6"/>
      <c r="F111" s="6"/>
      <c r="G111" s="91"/>
      <c r="H111" s="6"/>
      <c r="I111" s="6"/>
      <c r="J111" s="6"/>
      <c r="K111" s="6"/>
      <c r="L111" s="6"/>
      <c r="M111" s="6"/>
      <c r="N111" s="6"/>
      <c r="O111" s="6"/>
      <c r="P111" s="6"/>
      <c r="Q111" s="11"/>
      <c r="R111" s="11"/>
      <c r="S111" s="11"/>
      <c r="T111" s="11"/>
      <c r="U111" s="6"/>
      <c r="V111" s="6"/>
    </row>
    <row r="112" spans="1:22" s="12" customFormat="1" ht="15.75">
      <c r="A112" s="112" t="s">
        <v>343</v>
      </c>
      <c r="B112" s="113"/>
      <c r="C112" s="114"/>
      <c r="D112" s="84">
        <f>E112+F112+G112+H112+I112+J112+K112+L112+M112+N112+O112</f>
        <v>4660.3</v>
      </c>
      <c r="E112" s="92">
        <f aca="true" t="shared" si="15" ref="E112:O112">E108+E110</f>
        <v>3495.5</v>
      </c>
      <c r="F112" s="92">
        <f t="shared" si="15"/>
        <v>45</v>
      </c>
      <c r="G112" s="92">
        <f t="shared" si="15"/>
        <v>9</v>
      </c>
      <c r="H112" s="92">
        <f t="shared" si="15"/>
        <v>0</v>
      </c>
      <c r="I112" s="92">
        <f t="shared" si="15"/>
        <v>110</v>
      </c>
      <c r="J112" s="92">
        <f t="shared" si="15"/>
        <v>0</v>
      </c>
      <c r="K112" s="92">
        <f t="shared" si="15"/>
        <v>0</v>
      </c>
      <c r="L112" s="92">
        <f t="shared" si="15"/>
        <v>1.1</v>
      </c>
      <c r="M112" s="92">
        <f t="shared" si="15"/>
        <v>0</v>
      </c>
      <c r="N112" s="92">
        <f t="shared" si="15"/>
        <v>0</v>
      </c>
      <c r="O112" s="92">
        <f t="shared" si="15"/>
        <v>999.7</v>
      </c>
      <c r="P112" s="92"/>
      <c r="Q112" s="93">
        <f>Q108+Q110</f>
        <v>43772073.803389825</v>
      </c>
      <c r="R112" s="93">
        <f>R108+R110</f>
        <v>20337539.68338984</v>
      </c>
      <c r="S112" s="93">
        <f>S108+S110</f>
        <v>9654086.90338983</v>
      </c>
      <c r="T112" s="93">
        <f>T108+T110</f>
        <v>23434534.269999996</v>
      </c>
      <c r="U112" s="92">
        <f>U110+U108</f>
        <v>556</v>
      </c>
      <c r="V112" s="92"/>
    </row>
    <row r="113" spans="1:22" s="12" customFormat="1" ht="16.5" thickBot="1">
      <c r="A113" s="72"/>
      <c r="B113" s="71"/>
      <c r="C113" s="94"/>
      <c r="D113" s="94"/>
      <c r="E113" s="28"/>
      <c r="F113" s="28"/>
      <c r="G113" s="95"/>
      <c r="H113" s="28"/>
      <c r="I113" s="28"/>
      <c r="J113" s="28"/>
      <c r="K113" s="28"/>
      <c r="L113" s="28"/>
      <c r="M113" s="28"/>
      <c r="N113" s="28"/>
      <c r="O113" s="28"/>
      <c r="P113" s="28"/>
      <c r="Q113" s="74"/>
      <c r="R113" s="74"/>
      <c r="S113" s="74"/>
      <c r="T113" s="74"/>
      <c r="U113" s="28"/>
      <c r="V113" s="28"/>
    </row>
    <row r="114" spans="5:15" ht="12.7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5:15" ht="12.7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5:15" ht="12.7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5:11" ht="15.75">
      <c r="E117" s="99" t="s">
        <v>344</v>
      </c>
      <c r="F117" s="1"/>
      <c r="G117" s="1"/>
      <c r="H117" s="1"/>
      <c r="I117" s="1"/>
      <c r="J117" s="1"/>
      <c r="K117" s="1"/>
    </row>
    <row r="118" spans="5:11" ht="15.75">
      <c r="E118" s="100"/>
      <c r="F118" s="1" t="s">
        <v>345</v>
      </c>
      <c r="G118" s="1"/>
      <c r="H118" s="1"/>
      <c r="I118" s="101"/>
      <c r="J118" s="1"/>
      <c r="K118" s="1" t="s">
        <v>346</v>
      </c>
    </row>
    <row r="119" spans="5:20" ht="12.75">
      <c r="E119" s="96"/>
      <c r="F119" s="96"/>
      <c r="G119" s="96"/>
      <c r="H119" s="96"/>
      <c r="I119" s="96"/>
      <c r="T119" s="102"/>
    </row>
    <row r="120" spans="2:9" ht="12.75">
      <c r="B120" s="103" t="s">
        <v>347</v>
      </c>
      <c r="E120" s="96"/>
      <c r="F120" s="96"/>
      <c r="G120" s="96"/>
      <c r="H120" s="96"/>
      <c r="I120" s="96"/>
    </row>
    <row r="121" spans="2:15" ht="12.75">
      <c r="B121" s="103" t="s">
        <v>348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5:21" ht="12.7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U122" s="97"/>
    </row>
    <row r="123" spans="5:15" ht="12.7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5:15" ht="12.7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5:20" ht="15.7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S125" s="104"/>
      <c r="T125" s="105"/>
    </row>
    <row r="126" spans="5:15" ht="12.7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5:15" ht="12.7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5:15" ht="12.7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5:15" ht="12.7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5:15" ht="12.7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5:15" ht="12.7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5:15" ht="12.7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5:15" ht="12.7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5:15" ht="12.7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5:15" ht="12.7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5:15" ht="12.7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5:15" ht="12.7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5:15" ht="12.7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5:15" ht="12.7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5:15" ht="12.7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5:15" ht="12.7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5:15" ht="12.7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5:15" ht="12.7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5:15" ht="12.7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5:15" ht="12.7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5:15" ht="12.7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5:15" ht="12.7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5:15" ht="12.7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5:15" ht="12.7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5:15" ht="12.7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5:15" ht="12.7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5:15" ht="12.7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5:15" ht="12.7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5:15" ht="12.7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5:15" ht="12.7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5:15" ht="12.7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5:15" ht="12.7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5:15" ht="12.7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5:15" ht="12.75"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5:15" ht="12.75"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5:15" ht="12.75"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5:15" ht="12.75"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5:15" ht="12.75"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5:15" ht="12.75"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5:15" ht="12.75"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5:15" ht="12.75"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5:15" ht="12.75"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5:15" ht="12.75"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5:15" ht="12.75"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5:15" ht="12.75"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5:15" ht="12.75"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5:15" ht="12.75"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5:15" ht="12.75"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5:15" ht="12.75"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5:15" ht="12.75"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5:15" ht="12.75"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5:15" ht="12.75"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5:15" ht="12.75"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5:15" ht="12.75"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5:15" ht="12.75"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5:15" ht="12.75"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5:15" ht="12.75"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5:15" ht="12.75"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5:15" ht="12.75"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5:15" ht="12.75"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5:15" ht="12.75"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5:15" ht="12.75"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5:15" ht="12.75"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5:15" ht="12.75"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5:15" ht="12.75"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5:15" ht="12.75"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5:15" ht="12.75"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5:15" ht="12.75"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5:15" ht="12.75"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5:15" ht="12.75"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5:15" ht="12.75"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5:15" ht="12.75"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5:15" ht="12.75"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5:15" ht="12.75"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5:15" ht="12.75"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5:15" ht="12.75"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5:15" ht="12.75"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5:15" ht="12.75"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5:15" ht="12.75"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5:15" ht="12.75"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5:15" ht="12.75"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5:15" ht="12.75"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5:15" ht="12.75"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5:15" ht="12.75"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5:15" ht="12.75"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5:15" ht="12.75"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5:15" ht="12.75"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5:15" ht="12.75"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5:15" ht="12.75"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5:15" ht="12.75"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5:15" ht="12.75"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5:15" ht="12.75"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5:15" ht="12.75"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5:15" ht="12.75"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5:15" ht="12.75"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5:15" ht="12.75"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5:15" ht="12.75"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5:15" ht="12.75"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5:15" ht="12.75"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5:15" ht="12.75"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5:15" ht="12.75"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5:15" ht="12.75"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5:15" ht="12.75"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5:15" ht="12.75"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5:15" ht="12.75"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5:15" ht="12.75"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5:15" ht="12.75"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5:15" ht="12.75"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5:15" ht="12.75"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5:15" ht="12.75"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5:15" ht="12.75"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5:15" ht="12.75"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5:15" ht="12.75"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5:15" ht="12.75"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5:15" ht="12.75"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5:15" ht="12.75"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5:15" ht="12.75"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5:15" ht="12.75"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5:15" ht="12.75"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5:15" ht="12.75"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5:15" ht="12.75"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5:15" ht="12.75"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5:15" ht="12.75"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5:15" ht="12.75"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5:15" ht="12.75"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5:15" ht="12.75"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5:15" ht="12.75"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5:15" ht="12.75"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5:15" ht="12.75"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5:15" ht="12.75"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5:15" ht="12.75"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5:15" ht="12.75"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5:15" ht="12.75"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5:15" ht="12.75"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5:15" ht="12.75"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5:15" ht="12.75"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5:15" ht="12.75"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5:15" ht="12.75"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5:15" ht="12.75"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5:15" ht="12.75"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5:15" ht="12.75"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5:15" ht="12.75"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5:15" ht="12.75"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5:15" ht="12.75"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5:15" ht="12.75"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5:15" ht="12.75"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5:15" ht="12.75"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5:15" ht="12.75"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5:15" ht="12.75"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5:15" ht="12.75"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5:15" ht="12.75"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5:15" ht="12.75"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5:15" ht="12.75"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5:15" ht="12.75"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5:15" ht="12.75"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5:15" ht="12.75"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5:15" ht="12.75"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5:15" ht="12.75"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5:15" ht="12.75"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5:15" ht="12.75"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5:15" ht="12.75"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5:15" ht="12.75"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5:15" ht="12.75"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5:15" ht="12.75"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5:15" ht="12.75"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5:15" ht="12.75"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5:15" ht="12.75"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5:15" ht="12.75"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5:15" ht="12.75"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5:15" ht="12.75"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5:15" ht="12.75"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5:15" ht="12.75"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5:15" ht="12.75"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5:15" ht="12.75"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5:15" ht="12.75"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5:15" ht="12.75"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5:15" ht="12.75"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5:15" ht="12.75"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5:15" ht="12.75"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5:15" ht="12.75"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5:15" ht="12.75"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5:15" ht="12.75"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5:15" ht="12.75"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5:15" ht="12.75"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5:15" ht="12.75"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5:15" ht="12.75"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5:15" ht="12.75"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5:15" ht="12.75"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5:15" ht="12.75"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5:15" ht="12.75"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5:15" ht="12.75"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5:15" ht="12.75"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5:15" ht="12.75"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5:15" ht="12.75"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5:15" ht="12.75"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5:15" ht="12.75"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5:15" ht="12.75"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5:15" ht="12.75"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5:15" ht="12.75"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5:15" ht="12.75"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5:15" ht="12.75"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5:15" ht="12.75"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5:15" ht="12.75"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5:15" ht="12.75"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5:15" ht="12.75"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5:15" ht="12.75"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5:15" ht="12.75"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5:15" ht="12.75"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5:15" ht="12.75"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5:15" ht="12.75"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5:15" ht="12.75"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5:15" ht="12.75"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5:15" ht="12.75"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5:15" ht="12.75"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5:15" ht="12.75"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5:15" ht="12.75"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5:15" ht="12.75"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5:15" ht="12.75"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5:15" ht="12.75"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5:15" ht="12.75"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5:15" ht="12.75"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5:15" ht="12.75"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5:15" ht="12.75"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5:15" ht="12.75"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5:15" ht="12.75"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5:15" ht="12.75"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5:15" ht="12.75"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5:15" ht="12.75"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5:15" ht="12.75"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5:15" ht="12.75"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5:15" ht="12.75"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5:15" ht="12.75"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5:15" ht="12.75"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5:15" ht="12.75"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5:15" ht="12.75"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5:15" ht="12.75"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5:15" ht="12.75"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5:15" ht="12.75"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</row>
    <row r="364" spans="5:15" ht="12.75"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</row>
    <row r="365" spans="5:15" ht="12.75"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</row>
    <row r="366" spans="5:15" ht="12.75"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5:15" ht="12.75"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5:15" ht="12.75"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</row>
    <row r="369" spans="5:15" ht="12.75"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</row>
    <row r="370" spans="5:15" ht="12.75"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</row>
    <row r="371" spans="5:15" ht="12.75"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</row>
    <row r="372" spans="5:15" ht="12.75"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</row>
    <row r="373" spans="5:15" ht="12.75"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</row>
    <row r="374" spans="5:15" ht="12.75"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</row>
    <row r="375" spans="5:15" ht="12.75"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</row>
    <row r="376" spans="5:15" ht="12.75"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</row>
    <row r="377" spans="5:15" ht="12.75"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</row>
    <row r="378" spans="5:15" ht="12.75"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</row>
    <row r="379" spans="5:15" ht="12.75"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</row>
    <row r="380" spans="5:15" ht="12.75"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</row>
    <row r="381" spans="5:15" ht="12.75"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</row>
    <row r="382" spans="5:15" ht="12.75"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</row>
    <row r="383" spans="5:15" ht="12.75"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</row>
    <row r="384" spans="5:15" ht="12.75"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</row>
    <row r="385" spans="5:15" ht="12.75"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</row>
    <row r="386" spans="5:15" ht="12.75"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</row>
    <row r="387" spans="5:15" ht="12.75"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</row>
    <row r="388" spans="5:15" ht="12.75"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</row>
    <row r="389" spans="5:15" ht="12.75"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</row>
    <row r="390" spans="5:15" ht="12.75"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</row>
    <row r="391" spans="5:15" ht="12.75"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</row>
    <row r="392" spans="5:15" ht="12.75"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</row>
    <row r="393" spans="5:15" ht="12.75"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</row>
    <row r="394" spans="5:15" ht="12.75"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</row>
    <row r="395" spans="5:15" ht="12.75"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</row>
    <row r="396" spans="5:15" ht="12.75"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</row>
    <row r="397" spans="5:15" ht="12.75"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</row>
    <row r="398" spans="5:15" ht="12.75"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</row>
    <row r="399" spans="5:15" ht="12.75"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</row>
    <row r="400" spans="5:15" ht="12.75"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</row>
    <row r="401" spans="5:15" ht="12.75"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</row>
    <row r="402" spans="5:15" ht="12.75"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</row>
    <row r="403" spans="5:15" ht="12.75"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</row>
    <row r="404" spans="5:15" ht="12.75"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</row>
    <row r="405" spans="5:15" ht="12.75"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</row>
    <row r="406" spans="5:15" ht="12.75"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</row>
    <row r="407" spans="5:15" ht="12.75"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</row>
    <row r="408" spans="5:15" ht="12.75"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</row>
    <row r="409" spans="5:15" ht="12.75"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</row>
    <row r="410" spans="5:15" ht="12.75"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</row>
    <row r="411" spans="5:15" ht="12.75"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</row>
    <row r="412" spans="5:15" ht="12.75"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</row>
    <row r="413" spans="5:15" ht="12.75"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</row>
    <row r="414" spans="5:15" ht="12.75"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</row>
    <row r="415" spans="5:15" ht="12.75"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</row>
    <row r="416" spans="5:15" ht="12.75"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</row>
    <row r="417" spans="5:15" ht="12.75"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</row>
    <row r="418" spans="5:15" ht="12.75"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</row>
    <row r="419" spans="5:15" ht="12.75"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</row>
    <row r="420" spans="5:15" ht="12.75"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</row>
    <row r="421" spans="5:15" ht="12.75"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</row>
    <row r="422" spans="5:15" ht="12.75"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</row>
    <row r="423" spans="5:15" ht="12.75"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</row>
    <row r="424" spans="5:15" ht="12.75"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</row>
    <row r="425" spans="5:15" ht="12.75"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</row>
    <row r="426" spans="5:15" ht="12.75"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</row>
    <row r="427" spans="5:15" ht="12.75"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</row>
    <row r="428" spans="5:15" ht="12.75"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</row>
    <row r="429" spans="5:15" ht="12.75"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</row>
    <row r="430" spans="5:15" ht="12.75"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</row>
    <row r="431" spans="5:15" ht="12.75"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</row>
    <row r="432" spans="5:15" ht="12.75"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</row>
    <row r="433" spans="5:15" ht="12.75"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</row>
    <row r="434" spans="5:15" ht="12.75"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</row>
    <row r="435" spans="5:15" ht="12.75"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</row>
    <row r="436" spans="5:15" ht="12.75"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</row>
    <row r="437" spans="5:15" ht="12.75"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</row>
    <row r="438" spans="5:15" ht="12.75"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</row>
    <row r="439" spans="5:15" ht="12.75"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</row>
    <row r="440" spans="5:15" ht="12.75"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</row>
    <row r="441" spans="5:15" ht="12.75"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</row>
    <row r="442" spans="5:15" ht="12.75"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</row>
    <row r="443" spans="5:15" ht="12.75"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</row>
    <row r="444" spans="5:15" ht="12.75"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</row>
    <row r="445" spans="5:15" ht="12.75"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</row>
    <row r="446" spans="5:15" ht="12.75"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</row>
    <row r="447" spans="5:15" ht="12.75"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</row>
    <row r="448" spans="5:15" ht="12.75"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</row>
    <row r="449" spans="5:15" ht="12.75"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</row>
    <row r="450" spans="5:15" ht="12.75"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</row>
    <row r="451" spans="5:15" ht="12.75"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</row>
    <row r="452" spans="5:15" ht="12.75"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</row>
    <row r="453" spans="5:15" ht="12.75"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</row>
    <row r="454" spans="5:15" ht="12.75"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</row>
    <row r="455" spans="5:15" ht="12.75"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</row>
    <row r="456" spans="5:15" ht="12.75"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</row>
    <row r="457" spans="5:15" ht="12.75"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</row>
    <row r="458" spans="5:15" ht="12.75"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</row>
    <row r="459" spans="5:15" ht="12.75"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</row>
    <row r="460" spans="5:15" ht="12.75"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</row>
    <row r="461" spans="5:15" ht="12.75"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</row>
    <row r="462" spans="5:15" ht="12.75"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</row>
    <row r="463" spans="5:15" ht="12.75"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</row>
    <row r="464" spans="5:15" ht="12.75"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</row>
    <row r="465" spans="5:15" ht="12.75"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</row>
    <row r="466" spans="5:15" ht="12.75"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</row>
    <row r="467" spans="5:15" ht="12.75"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</row>
    <row r="468" spans="5:15" ht="12.75"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</row>
    <row r="469" spans="5:15" ht="12.75"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</row>
    <row r="470" spans="5:15" ht="12.75"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</row>
    <row r="471" spans="5:15" ht="12.75"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</row>
    <row r="472" spans="5:15" ht="12.75"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</row>
    <row r="473" spans="5:15" ht="12.75"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</row>
    <row r="474" spans="5:15" ht="12.75"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</row>
    <row r="475" spans="5:15" ht="12.75"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</row>
    <row r="476" spans="5:15" ht="12.75"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</row>
    <row r="477" spans="5:15" ht="12.75"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</row>
    <row r="478" spans="5:15" ht="12.75"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</row>
    <row r="479" spans="5:15" ht="12.75"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</row>
    <row r="480" spans="5:15" ht="12.75"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</row>
    <row r="481" spans="5:15" ht="12.75"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</row>
    <row r="482" spans="5:15" ht="12.75"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</row>
    <row r="483" spans="5:15" ht="12.75"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</row>
    <row r="484" spans="5:15" ht="12.75"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</row>
    <row r="485" spans="5:15" ht="12.75"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</row>
    <row r="486" spans="5:15" ht="12.75"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</row>
    <row r="487" spans="5:15" ht="12.75"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</row>
    <row r="488" spans="5:15" ht="12.75"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</row>
    <row r="489" spans="5:15" ht="12.75"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</row>
    <row r="490" spans="5:15" ht="12.75"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</row>
    <row r="491" spans="5:15" ht="12.75"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</row>
    <row r="492" spans="5:15" ht="12.75"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</row>
    <row r="493" spans="5:15" ht="12.75"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</row>
    <row r="494" spans="5:15" ht="12.75"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</row>
    <row r="495" spans="5:15" ht="12.75"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</row>
    <row r="496" spans="5:15" ht="12.75"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</row>
    <row r="497" spans="5:15" ht="12.75"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</row>
    <row r="498" spans="5:15" ht="12.75"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</row>
    <row r="499" spans="5:15" ht="12.75"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</row>
    <row r="500" spans="5:15" ht="12.75"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</row>
    <row r="501" spans="5:15" ht="12.75"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</row>
    <row r="502" spans="5:15" ht="12.75"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</row>
    <row r="503" spans="5:15" ht="12.75"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</row>
    <row r="504" spans="5:15" ht="12.75"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</row>
    <row r="505" spans="5:15" ht="12.75"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</row>
    <row r="506" spans="5:15" ht="12.75"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</row>
    <row r="507" spans="5:15" ht="12.75"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</row>
    <row r="508" spans="5:15" ht="12.75"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</row>
    <row r="509" spans="5:15" ht="12.75"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</row>
    <row r="510" spans="5:15" ht="12.75"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</row>
    <row r="511" spans="5:15" ht="12.75"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</row>
    <row r="512" spans="5:15" ht="12.75"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</row>
    <row r="513" spans="5:15" ht="12.75"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</row>
    <row r="514" spans="5:15" ht="12.75"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</row>
    <row r="515" spans="5:15" ht="12.75"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</row>
    <row r="516" spans="5:15" ht="12.75"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</row>
    <row r="517" spans="5:15" ht="12.75"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</row>
    <row r="518" spans="5:15" ht="12.75"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</row>
    <row r="519" spans="5:15" ht="12.75"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</row>
    <row r="520" spans="5:15" ht="12.75"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</row>
    <row r="521" spans="5:15" ht="12.75"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</row>
    <row r="522" spans="5:15" ht="12.75"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</row>
    <row r="523" spans="5:15" ht="12.75"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5:15" ht="12.75"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5:15" ht="12.75"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</row>
    <row r="526" spans="5:15" ht="12.75"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</row>
  </sheetData>
  <mergeCells count="14">
    <mergeCell ref="A1:V1"/>
    <mergeCell ref="A2:V2"/>
    <mergeCell ref="A3:V3"/>
    <mergeCell ref="E6:I6"/>
    <mergeCell ref="J6:O6"/>
    <mergeCell ref="E5:O5"/>
    <mergeCell ref="E7:G7"/>
    <mergeCell ref="H7:I7"/>
    <mergeCell ref="J7:L7"/>
    <mergeCell ref="M7:O7"/>
    <mergeCell ref="A12:C12"/>
    <mergeCell ref="A108:C108"/>
    <mergeCell ref="A112:C112"/>
    <mergeCell ref="A110:C110"/>
  </mergeCells>
  <printOptions/>
  <pageMargins left="0.18" right="0.27" top="0.28" bottom="0.2" header="0.28" footer="0.21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Кукин</dc:creator>
  <cp:keywords/>
  <dc:description/>
  <cp:lastModifiedBy>Михаил Кукин</cp:lastModifiedBy>
  <dcterms:created xsi:type="dcterms:W3CDTF">2010-06-16T04:05:21Z</dcterms:created>
  <dcterms:modified xsi:type="dcterms:W3CDTF">2010-06-16T06:20:12Z</dcterms:modified>
  <cp:category/>
  <cp:version/>
  <cp:contentType/>
  <cp:contentStatus/>
</cp:coreProperties>
</file>