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415" windowWidth="15300" windowHeight="3540" tabRatio="912"/>
  </bookViews>
  <sheets>
    <sheet name="Форма №2 2021-2025" sheetId="3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Q47" i="3" l="1"/>
  <c r="AQ40" i="3"/>
  <c r="AQ39" i="3"/>
  <c r="AQ48" i="3"/>
  <c r="AQ64" i="3"/>
  <c r="H48" i="3"/>
  <c r="H49" i="3"/>
  <c r="I49" i="3"/>
  <c r="AQ49" i="3"/>
  <c r="I48" i="3"/>
  <c r="BH84" i="3"/>
  <c r="U63" i="3"/>
  <c r="U85" i="3"/>
  <c r="U66" i="3"/>
  <c r="U65" i="3" s="1"/>
  <c r="L38" i="3"/>
  <c r="L37" i="3" s="1"/>
  <c r="L42" i="3"/>
  <c r="L85" i="3"/>
  <c r="L83" i="3"/>
  <c r="L89" i="3"/>
  <c r="L46" i="3"/>
  <c r="AN90" i="3"/>
  <c r="L82" i="3" l="1"/>
  <c r="L45" i="3"/>
  <c r="J89" i="3"/>
  <c r="I89" i="3"/>
  <c r="BM90" i="3"/>
  <c r="AI90" i="3"/>
  <c r="P90" i="3"/>
  <c r="Q90" i="3" s="1"/>
  <c r="AD49" i="3" l="1"/>
  <c r="AD48" i="3"/>
  <c r="AD47" i="3"/>
  <c r="AD41" i="3"/>
  <c r="AD40" i="3"/>
  <c r="AD39" i="3"/>
  <c r="Y62" i="3"/>
  <c r="Y61" i="3"/>
  <c r="Y60" i="3"/>
  <c r="Y59" i="3"/>
  <c r="Y58" i="3"/>
  <c r="Y57" i="3"/>
  <c r="Y56" i="3"/>
  <c r="Y55" i="3"/>
  <c r="Y54" i="3"/>
  <c r="Y53" i="3"/>
  <c r="Y52" i="3"/>
  <c r="Y50" i="3"/>
  <c r="Y49" i="3"/>
  <c r="Y48" i="3"/>
  <c r="Y47" i="3"/>
  <c r="CP42" i="3"/>
  <c r="CO42" i="3"/>
  <c r="CN42" i="3"/>
  <c r="CM42" i="3"/>
  <c r="CL42" i="3"/>
  <c r="CP41" i="3"/>
  <c r="CN41" i="3"/>
  <c r="CM41" i="3"/>
  <c r="CP40" i="3"/>
  <c r="CO40" i="3"/>
  <c r="CN40" i="3"/>
  <c r="CM40" i="3"/>
  <c r="CP39" i="3"/>
  <c r="CO39" i="3"/>
  <c r="CN39" i="3"/>
  <c r="CM39" i="3"/>
  <c r="CP38" i="3"/>
  <c r="CN38" i="3"/>
  <c r="CN37" i="3" s="1"/>
  <c r="CM38" i="3"/>
  <c r="CP37" i="3"/>
  <c r="CM37" i="3"/>
  <c r="CP62" i="3"/>
  <c r="CN62" i="3"/>
  <c r="CM62" i="3"/>
  <c r="CP61" i="3"/>
  <c r="CN61" i="3"/>
  <c r="CM61" i="3"/>
  <c r="CP60" i="3"/>
  <c r="CN60" i="3"/>
  <c r="CM60" i="3"/>
  <c r="CP59" i="3"/>
  <c r="CN59" i="3"/>
  <c r="CM59" i="3"/>
  <c r="CP58" i="3"/>
  <c r="CN58" i="3"/>
  <c r="CM58" i="3"/>
  <c r="CP57" i="3"/>
  <c r="CN57" i="3"/>
  <c r="CM57" i="3"/>
  <c r="CP56" i="3"/>
  <c r="CN56" i="3"/>
  <c r="CM56" i="3"/>
  <c r="CP55" i="3"/>
  <c r="CN55" i="3"/>
  <c r="CM55" i="3"/>
  <c r="CP54" i="3"/>
  <c r="CN54" i="3"/>
  <c r="CM54" i="3"/>
  <c r="CP53" i="3"/>
  <c r="CN53" i="3"/>
  <c r="CM53" i="3"/>
  <c r="CP52" i="3"/>
  <c r="CN52" i="3"/>
  <c r="CM52" i="3"/>
  <c r="CP51" i="3"/>
  <c r="CN51" i="3"/>
  <c r="CM51" i="3"/>
  <c r="CP50" i="3"/>
  <c r="CN50" i="3"/>
  <c r="CM50" i="3"/>
  <c r="CP49" i="3"/>
  <c r="CO49" i="3"/>
  <c r="CN49" i="3"/>
  <c r="CM49" i="3"/>
  <c r="CP48" i="3"/>
  <c r="CO48" i="3"/>
  <c r="CN48" i="3"/>
  <c r="CM48" i="3"/>
  <c r="CP47" i="3"/>
  <c r="CP46" i="3" s="1"/>
  <c r="CO47" i="3"/>
  <c r="CN47" i="3"/>
  <c r="CN46" i="3" s="1"/>
  <c r="CM47" i="3"/>
  <c r="CP64" i="3"/>
  <c r="CO64" i="3"/>
  <c r="CN64" i="3"/>
  <c r="CM64" i="3"/>
  <c r="CP63" i="3"/>
  <c r="CO63" i="3"/>
  <c r="CN63" i="3"/>
  <c r="CM85" i="3"/>
  <c r="CP85" i="3"/>
  <c r="CO85" i="3"/>
  <c r="CN85" i="3"/>
  <c r="CP90" i="3"/>
  <c r="CP89" i="3" s="1"/>
  <c r="CO90" i="3"/>
  <c r="CO89" i="3" s="1"/>
  <c r="CN90" i="3"/>
  <c r="CM90" i="3"/>
  <c r="CO84" i="3"/>
  <c r="CO83" i="3" s="1"/>
  <c r="CO82" i="3" s="1"/>
  <c r="AN41" i="3"/>
  <c r="AI41" i="3"/>
  <c r="AN40" i="3"/>
  <c r="AN39" i="3"/>
  <c r="AN62" i="3"/>
  <c r="AI62" i="3"/>
  <c r="AN61" i="3"/>
  <c r="AI61" i="3"/>
  <c r="AN60" i="3"/>
  <c r="AI60" i="3"/>
  <c r="AN59" i="3"/>
  <c r="AI59" i="3"/>
  <c r="AN58" i="3"/>
  <c r="AI58" i="3"/>
  <c r="AN57" i="3"/>
  <c r="AN56" i="3"/>
  <c r="AN55" i="3"/>
  <c r="AI55" i="3"/>
  <c r="AN54" i="3"/>
  <c r="AI54" i="3"/>
  <c r="AN53" i="3"/>
  <c r="AI53" i="3"/>
  <c r="AN52" i="3"/>
  <c r="AI52" i="3"/>
  <c r="AN51" i="3"/>
  <c r="AN50" i="3"/>
  <c r="AN49" i="3"/>
  <c r="AN48" i="3"/>
  <c r="AN47" i="3"/>
  <c r="AN64" i="3"/>
  <c r="AN63" i="3" s="1"/>
  <c r="AN84" i="3"/>
  <c r="AI84" i="3"/>
  <c r="AI83" i="3" s="1"/>
  <c r="AN85" i="3"/>
  <c r="AI89" i="3"/>
  <c r="AR89" i="3"/>
  <c r="AQ89" i="3"/>
  <c r="AP89" i="3"/>
  <c r="AO89" i="3"/>
  <c r="AN89" i="3"/>
  <c r="AM89" i="3"/>
  <c r="AL89" i="3"/>
  <c r="AK89" i="3"/>
  <c r="AJ89" i="3"/>
  <c r="AR85" i="3"/>
  <c r="AQ85" i="3"/>
  <c r="AP85" i="3"/>
  <c r="AO85" i="3"/>
  <c r="AM85" i="3"/>
  <c r="AK85" i="3"/>
  <c r="AK82" i="3" s="1"/>
  <c r="AJ85" i="3"/>
  <c r="AR83" i="3"/>
  <c r="AQ83" i="3"/>
  <c r="AP83" i="3"/>
  <c r="AO83" i="3"/>
  <c r="AN83" i="3"/>
  <c r="AM83" i="3"/>
  <c r="AL83" i="3"/>
  <c r="AK83" i="3"/>
  <c r="AJ83" i="3"/>
  <c r="AQ82" i="3"/>
  <c r="AP82" i="3"/>
  <c r="AR66" i="3"/>
  <c r="AQ66" i="3"/>
  <c r="AQ65" i="3" s="1"/>
  <c r="AP66" i="3"/>
  <c r="AP65" i="3" s="1"/>
  <c r="AO66" i="3"/>
  <c r="AN66" i="3"/>
  <c r="AM66" i="3"/>
  <c r="AM65" i="3" s="1"/>
  <c r="AL66" i="3"/>
  <c r="AK66" i="3"/>
  <c r="AJ66" i="3"/>
  <c r="AI66" i="3"/>
  <c r="AI65" i="3" s="1"/>
  <c r="AR65" i="3"/>
  <c r="AO65" i="3"/>
  <c r="AN65" i="3"/>
  <c r="AL65" i="3"/>
  <c r="AK65" i="3"/>
  <c r="AJ65" i="3"/>
  <c r="AR63" i="3"/>
  <c r="AQ63" i="3"/>
  <c r="AP63" i="3"/>
  <c r="AO63" i="3"/>
  <c r="AM63" i="3"/>
  <c r="AK63" i="3"/>
  <c r="AJ63" i="3"/>
  <c r="AR46" i="3"/>
  <c r="AQ46" i="3"/>
  <c r="AP46" i="3"/>
  <c r="AP45" i="3" s="1"/>
  <c r="AO46" i="3"/>
  <c r="AN46" i="3"/>
  <c r="AM46" i="3"/>
  <c r="AK46" i="3"/>
  <c r="AJ46" i="3"/>
  <c r="AO45" i="3"/>
  <c r="AK45" i="3"/>
  <c r="AJ45" i="3"/>
  <c r="AR42" i="3"/>
  <c r="AQ42" i="3"/>
  <c r="AP42" i="3"/>
  <c r="AO42" i="3"/>
  <c r="AN42" i="3"/>
  <c r="AL42" i="3"/>
  <c r="AK42" i="3"/>
  <c r="AJ42" i="3"/>
  <c r="AI42" i="3"/>
  <c r="AR38" i="3"/>
  <c r="AQ38" i="3"/>
  <c r="AQ37" i="3" s="1"/>
  <c r="AP38" i="3"/>
  <c r="AO38" i="3"/>
  <c r="AN38" i="3"/>
  <c r="AN37" i="3" s="1"/>
  <c r="AR37" i="3"/>
  <c r="AO37" i="3"/>
  <c r="AP37" i="3" l="1"/>
  <c r="AP36" i="3" s="1"/>
  <c r="AP18" i="3" s="1"/>
  <c r="CM89" i="3"/>
  <c r="CN89" i="3"/>
  <c r="CP45" i="3"/>
  <c r="AM82" i="3"/>
  <c r="AR45" i="3"/>
  <c r="CN45" i="3"/>
  <c r="CL47" i="3"/>
  <c r="CL49" i="3"/>
  <c r="CL40" i="3"/>
  <c r="AQ45" i="3"/>
  <c r="AQ36" i="3" s="1"/>
  <c r="AQ18" i="3" s="1"/>
  <c r="CL39" i="3"/>
  <c r="AN45" i="3"/>
  <c r="AN36" i="3" s="1"/>
  <c r="AR82" i="3"/>
  <c r="CL90" i="3"/>
  <c r="CL89" i="3" s="1"/>
  <c r="AR36" i="3"/>
  <c r="AR18" i="3" s="1"/>
  <c r="CM46" i="3"/>
  <c r="CL64" i="3"/>
  <c r="CL63" i="3" s="1"/>
  <c r="CL48" i="3"/>
  <c r="CM63" i="3"/>
  <c r="AO36" i="3"/>
  <c r="AM45" i="3"/>
  <c r="AJ82" i="3"/>
  <c r="AO82" i="3"/>
  <c r="AO18" i="3" s="1"/>
  <c r="AN82" i="3"/>
  <c r="AN18" i="3" l="1"/>
  <c r="CM45" i="3"/>
  <c r="CL85" i="3"/>
  <c r="T52" i="3" l="1"/>
  <c r="BA52" i="3" l="1"/>
  <c r="CO52" i="3" s="1"/>
  <c r="CL52" i="3" s="1"/>
  <c r="U52" i="3"/>
  <c r="Q50" i="3"/>
  <c r="BO89" i="3" l="1"/>
  <c r="BN89" i="3"/>
  <c r="BL89" i="3"/>
  <c r="BK89" i="3"/>
  <c r="BJ89" i="3"/>
  <c r="BI89" i="3"/>
  <c r="BH89" i="3"/>
  <c r="BG89" i="3"/>
  <c r="BF89" i="3"/>
  <c r="BE89" i="3"/>
  <c r="BD89" i="3"/>
  <c r="BC89" i="3"/>
  <c r="BB89" i="3"/>
  <c r="BA89" i="3"/>
  <c r="AZ89" i="3"/>
  <c r="AY89" i="3"/>
  <c r="AX89" i="3"/>
  <c r="AW89" i="3"/>
  <c r="AV89" i="3"/>
  <c r="AU89" i="3"/>
  <c r="AT89" i="3"/>
  <c r="AS89" i="3"/>
  <c r="AH89" i="3"/>
  <c r="AG89" i="3"/>
  <c r="AF89" i="3"/>
  <c r="AE89" i="3"/>
  <c r="AD89" i="3"/>
  <c r="AC89" i="3"/>
  <c r="AB89" i="3"/>
  <c r="AA89" i="3"/>
  <c r="Z89" i="3"/>
  <c r="Y89" i="3"/>
  <c r="X89" i="3"/>
  <c r="W89" i="3"/>
  <c r="V89" i="3"/>
  <c r="S89" i="3"/>
  <c r="Q89" i="3"/>
  <c r="P89" i="3"/>
  <c r="O89" i="3"/>
  <c r="N89" i="3"/>
  <c r="BY89" i="3"/>
  <c r="BX89" i="3"/>
  <c r="BV89" i="3"/>
  <c r="BU89" i="3"/>
  <c r="BT89" i="3"/>
  <c r="BS89" i="3"/>
  <c r="BR89" i="3"/>
  <c r="BQ89" i="3"/>
  <c r="CF89" i="3"/>
  <c r="CE89" i="3"/>
  <c r="CD89" i="3"/>
  <c r="CC89" i="3"/>
  <c r="CA89" i="3"/>
  <c r="BZ89" i="3" l="1"/>
  <c r="BW90" i="3"/>
  <c r="CK90" i="3"/>
  <c r="CK89" i="3" s="1"/>
  <c r="CI90" i="3"/>
  <c r="CI89" i="3" s="1"/>
  <c r="CH90" i="3"/>
  <c r="CH89" i="3" s="1"/>
  <c r="CB90" i="3"/>
  <c r="CB89" i="3" s="1"/>
  <c r="R89" i="3"/>
  <c r="T90" i="3"/>
  <c r="U90" i="3" s="1"/>
  <c r="U89" i="3" s="1"/>
  <c r="T89" i="3" l="1"/>
  <c r="BW89" i="3"/>
  <c r="K83" i="3"/>
  <c r="M83" i="3"/>
  <c r="S85" i="3"/>
  <c r="CF85" i="3"/>
  <c r="CE85" i="3"/>
  <c r="CD85" i="3"/>
  <c r="CC85" i="3"/>
  <c r="CA85" i="3"/>
  <c r="BZ85" i="3"/>
  <c r="BY85" i="3"/>
  <c r="BX85" i="3"/>
  <c r="BV85" i="3"/>
  <c r="BU85" i="3"/>
  <c r="BT85" i="3"/>
  <c r="BS85" i="3"/>
  <c r="BQ85" i="3"/>
  <c r="BP85" i="3"/>
  <c r="BO85" i="3"/>
  <c r="BN85" i="3"/>
  <c r="BL85" i="3"/>
  <c r="BK85" i="3"/>
  <c r="BJ85" i="3"/>
  <c r="BI85" i="3"/>
  <c r="BG85" i="3"/>
  <c r="BF85" i="3"/>
  <c r="BE85" i="3"/>
  <c r="BD85" i="3"/>
  <c r="BB85" i="3"/>
  <c r="BA85" i="3"/>
  <c r="AZ85" i="3"/>
  <c r="AY85" i="3"/>
  <c r="AW85" i="3"/>
  <c r="AU85" i="3"/>
  <c r="AT85" i="3"/>
  <c r="AH85" i="3"/>
  <c r="AG85" i="3"/>
  <c r="AF85" i="3"/>
  <c r="AE85" i="3"/>
  <c r="AC85" i="3"/>
  <c r="AA85" i="3"/>
  <c r="Z85" i="3"/>
  <c r="X85" i="3"/>
  <c r="W85" i="3"/>
  <c r="V85" i="3"/>
  <c r="O85" i="3"/>
  <c r="N85" i="3"/>
  <c r="I85" i="3"/>
  <c r="H85" i="3"/>
  <c r="CF83" i="3"/>
  <c r="CE83" i="3"/>
  <c r="CD83" i="3"/>
  <c r="CC83" i="3"/>
  <c r="CA83" i="3"/>
  <c r="BZ83" i="3"/>
  <c r="BY83" i="3"/>
  <c r="BX83" i="3"/>
  <c r="BV83" i="3"/>
  <c r="BU83" i="3"/>
  <c r="BT83" i="3"/>
  <c r="BS83" i="3"/>
  <c r="BQ83" i="3"/>
  <c r="BP83" i="3"/>
  <c r="BO83" i="3"/>
  <c r="BN83" i="3"/>
  <c r="BM83" i="3"/>
  <c r="BL83" i="3"/>
  <c r="BK83" i="3"/>
  <c r="BJ83" i="3"/>
  <c r="BI83" i="3"/>
  <c r="BG83" i="3"/>
  <c r="BF83" i="3"/>
  <c r="BE83" i="3"/>
  <c r="BD83" i="3"/>
  <c r="BB83" i="3"/>
  <c r="BA83" i="3"/>
  <c r="AZ83" i="3"/>
  <c r="AY83" i="3"/>
  <c r="AW83" i="3"/>
  <c r="AU83" i="3"/>
  <c r="AT83" i="3"/>
  <c r="AH83" i="3"/>
  <c r="AG83" i="3"/>
  <c r="AF83" i="3"/>
  <c r="AE83" i="3"/>
  <c r="AC83" i="3"/>
  <c r="AB83" i="3"/>
  <c r="AA83" i="3"/>
  <c r="Z83" i="3"/>
  <c r="X83" i="3"/>
  <c r="W83" i="3"/>
  <c r="V83" i="3"/>
  <c r="S83" i="3"/>
  <c r="O83" i="3"/>
  <c r="N83" i="3"/>
  <c r="I83" i="3"/>
  <c r="H83" i="3"/>
  <c r="H82" i="3" s="1"/>
  <c r="BP89" i="3" l="1"/>
  <c r="CJ90" i="3"/>
  <c r="CG90" i="3" s="1"/>
  <c r="P48" i="3"/>
  <c r="T48" i="3"/>
  <c r="AL48" i="3" s="1"/>
  <c r="AX48" i="3"/>
  <c r="BC48" i="3"/>
  <c r="BH48" i="3"/>
  <c r="BM48" i="3"/>
  <c r="BR48" i="3"/>
  <c r="BW48" i="3"/>
  <c r="CB48" i="3"/>
  <c r="CH48" i="3"/>
  <c r="CI48" i="3"/>
  <c r="CK48" i="3"/>
  <c r="CK47" i="3"/>
  <c r="CI47" i="3"/>
  <c r="CH47" i="3"/>
  <c r="CB47" i="3"/>
  <c r="BW47" i="3"/>
  <c r="BR47" i="3"/>
  <c r="BM47" i="3"/>
  <c r="BH47" i="3"/>
  <c r="BC47" i="3"/>
  <c r="AX47" i="3"/>
  <c r="AS47" i="3"/>
  <c r="Q47" i="3"/>
  <c r="T47" i="3" s="1"/>
  <c r="AL47" i="3" s="1"/>
  <c r="P47" i="3"/>
  <c r="CK50" i="3"/>
  <c r="CI50" i="3"/>
  <c r="CH50" i="3"/>
  <c r="CB50" i="3"/>
  <c r="BW50" i="3"/>
  <c r="BR50" i="3"/>
  <c r="BH50" i="3"/>
  <c r="BC50" i="3"/>
  <c r="AD50" i="3"/>
  <c r="T50" i="3"/>
  <c r="P50" i="3"/>
  <c r="CK57" i="3"/>
  <c r="CI57" i="3"/>
  <c r="CH57" i="3"/>
  <c r="CB57" i="3"/>
  <c r="BW57" i="3"/>
  <c r="BR57" i="3"/>
  <c r="BM57" i="3"/>
  <c r="AX57" i="3"/>
  <c r="AD57" i="3"/>
  <c r="Q54" i="3"/>
  <c r="Q53" i="3"/>
  <c r="Q51" i="3"/>
  <c r="H42" i="3"/>
  <c r="Q41" i="3"/>
  <c r="Q84" i="3"/>
  <c r="Q83" i="3" s="1"/>
  <c r="Q56" i="3"/>
  <c r="Y84" i="3"/>
  <c r="Y83" i="3" s="1"/>
  <c r="Q49" i="3"/>
  <c r="P40" i="3"/>
  <c r="P39" i="3"/>
  <c r="Q40" i="3"/>
  <c r="Q39" i="3"/>
  <c r="BA50" i="3" l="1"/>
  <c r="CO50" i="3" s="1"/>
  <c r="AV50" i="3"/>
  <c r="U50" i="3"/>
  <c r="CJ47" i="3"/>
  <c r="CG47" i="3" s="1"/>
  <c r="AI47" i="3"/>
  <c r="AI48" i="3"/>
  <c r="CJ48" i="3"/>
  <c r="CG48" i="3" s="1"/>
  <c r="BM89" i="3"/>
  <c r="BF56" i="3"/>
  <c r="BH56" i="3" s="1"/>
  <c r="CK56" i="3"/>
  <c r="CI56" i="3"/>
  <c r="CH56" i="3"/>
  <c r="CB56" i="3"/>
  <c r="BW56" i="3"/>
  <c r="BR56" i="3"/>
  <c r="BM56" i="3"/>
  <c r="AX56" i="3"/>
  <c r="AD56" i="3"/>
  <c r="T56" i="3"/>
  <c r="P56" i="3"/>
  <c r="T41" i="3"/>
  <c r="P41" i="3"/>
  <c r="U56" i="3" l="1"/>
  <c r="BK56" i="3"/>
  <c r="CO56" i="3" s="1"/>
  <c r="CL56" i="3" s="1"/>
  <c r="AS50" i="3"/>
  <c r="AX50" i="3"/>
  <c r="BF41" i="3"/>
  <c r="BK41" i="3"/>
  <c r="CO41" i="3" s="1"/>
  <c r="CL50" i="3"/>
  <c r="CJ50" i="3"/>
  <c r="CG50" i="3" s="1"/>
  <c r="BC56" i="3"/>
  <c r="CJ56" i="3"/>
  <c r="CG56" i="3" s="1"/>
  <c r="T59" i="3"/>
  <c r="P59" i="3"/>
  <c r="CO38" i="3" l="1"/>
  <c r="CO37" i="3" s="1"/>
  <c r="CL41" i="3"/>
  <c r="CL38" i="3" s="1"/>
  <c r="CL37" i="3" s="1"/>
  <c r="BH41" i="3"/>
  <c r="BC41" i="3"/>
  <c r="CJ41" i="3"/>
  <c r="BP59" i="3"/>
  <c r="BR59" i="3" s="1"/>
  <c r="BU59" i="3"/>
  <c r="CO59" i="3" s="1"/>
  <c r="CL59" i="3" s="1"/>
  <c r="U59" i="3"/>
  <c r="BM59" i="3"/>
  <c r="CJ59" i="3"/>
  <c r="CK58" i="3"/>
  <c r="CI58" i="3"/>
  <c r="CH58" i="3"/>
  <c r="CB58" i="3"/>
  <c r="BW58" i="3"/>
  <c r="BH58" i="3"/>
  <c r="AX58" i="3"/>
  <c r="AS58" i="3"/>
  <c r="AD58" i="3"/>
  <c r="I42" i="3"/>
  <c r="T40" i="3"/>
  <c r="AL40" i="3" s="1"/>
  <c r="T39" i="3"/>
  <c r="AL39" i="3" s="1"/>
  <c r="P49" i="3"/>
  <c r="AI40" i="3" l="1"/>
  <c r="CJ40" i="3"/>
  <c r="AI39" i="3"/>
  <c r="AI38" i="3" s="1"/>
  <c r="AI37" i="3" s="1"/>
  <c r="CJ39" i="3"/>
  <c r="AL38" i="3"/>
  <c r="AL37" i="3" s="1"/>
  <c r="T49" i="3"/>
  <c r="AL49" i="3" s="1"/>
  <c r="BC58" i="3"/>
  <c r="P85" i="3"/>
  <c r="BC85" i="3"/>
  <c r="R85" i="3"/>
  <c r="BW85" i="3" l="1"/>
  <c r="CK85" i="3"/>
  <c r="AL85" i="3"/>
  <c r="AL82" i="3" s="1"/>
  <c r="BH85" i="3"/>
  <c r="CB85" i="3"/>
  <c r="AD85" i="3"/>
  <c r="BM85" i="3"/>
  <c r="CJ49" i="3"/>
  <c r="AI49" i="3"/>
  <c r="AX85" i="3"/>
  <c r="BR85" i="3"/>
  <c r="CH85" i="3"/>
  <c r="CI85" i="3"/>
  <c r="Q85" i="3"/>
  <c r="AI85" i="3" l="1"/>
  <c r="AI82" i="3" s="1"/>
  <c r="AB85" i="3"/>
  <c r="T85" i="3"/>
  <c r="CK62" i="3"/>
  <c r="CI62" i="3"/>
  <c r="CH62" i="3"/>
  <c r="BR62" i="3"/>
  <c r="BH62" i="3"/>
  <c r="BC62" i="3"/>
  <c r="AX62" i="3"/>
  <c r="AS62" i="3"/>
  <c r="AD62" i="3"/>
  <c r="X62" i="3"/>
  <c r="CK61" i="3"/>
  <c r="CI61" i="3"/>
  <c r="CH61" i="3"/>
  <c r="BR61" i="3"/>
  <c r="BM61" i="3"/>
  <c r="BH61" i="3"/>
  <c r="BC61" i="3"/>
  <c r="AX61" i="3"/>
  <c r="AS61" i="3"/>
  <c r="AD61" i="3"/>
  <c r="X61" i="3"/>
  <c r="CK60" i="3"/>
  <c r="CI60" i="3"/>
  <c r="CH60" i="3"/>
  <c r="BR60" i="3"/>
  <c r="BM60" i="3"/>
  <c r="BH60" i="3"/>
  <c r="BC60" i="3"/>
  <c r="AX60" i="3"/>
  <c r="AS60" i="3"/>
  <c r="AD60" i="3"/>
  <c r="X60" i="3"/>
  <c r="CK59" i="3"/>
  <c r="CI59" i="3"/>
  <c r="CH59" i="3"/>
  <c r="CB59" i="3"/>
  <c r="BW59" i="3"/>
  <c r="BH59" i="3"/>
  <c r="BC59" i="3"/>
  <c r="AX59" i="3"/>
  <c r="AS59" i="3"/>
  <c r="AD59" i="3"/>
  <c r="X59" i="3"/>
  <c r="CK55" i="3"/>
  <c r="CI55" i="3"/>
  <c r="CH55" i="3"/>
  <c r="CB55" i="3"/>
  <c r="BW55" i="3"/>
  <c r="BR55" i="3"/>
  <c r="BM55" i="3"/>
  <c r="AX55" i="3"/>
  <c r="AS55" i="3"/>
  <c r="AD55" i="3"/>
  <c r="CK49" i="3"/>
  <c r="CI49" i="3"/>
  <c r="CH49" i="3"/>
  <c r="CB49" i="3"/>
  <c r="BW49" i="3"/>
  <c r="BR49" i="3"/>
  <c r="BM49" i="3"/>
  <c r="BH49" i="3"/>
  <c r="BC49" i="3"/>
  <c r="AX49" i="3"/>
  <c r="CK54" i="3"/>
  <c r="CI54" i="3"/>
  <c r="CH54" i="3"/>
  <c r="CB54" i="3"/>
  <c r="BW54" i="3"/>
  <c r="BR54" i="3"/>
  <c r="BM54" i="3"/>
  <c r="AX54" i="3"/>
  <c r="AD54" i="3"/>
  <c r="T54" i="3"/>
  <c r="P54" i="3"/>
  <c r="CK53" i="3"/>
  <c r="CI53" i="3"/>
  <c r="CH53" i="3"/>
  <c r="CB53" i="3"/>
  <c r="BW53" i="3"/>
  <c r="BR53" i="3"/>
  <c r="BM53" i="3"/>
  <c r="BH53" i="3"/>
  <c r="BC53" i="3"/>
  <c r="AD53" i="3"/>
  <c r="T53" i="3"/>
  <c r="P53" i="3"/>
  <c r="CK52" i="3"/>
  <c r="CI52" i="3"/>
  <c r="CH52" i="3"/>
  <c r="CB52" i="3"/>
  <c r="BW52" i="3"/>
  <c r="BR52" i="3"/>
  <c r="BH52" i="3"/>
  <c r="BC52" i="3"/>
  <c r="AD52" i="3"/>
  <c r="CK64" i="3"/>
  <c r="CI64" i="3"/>
  <c r="CH64" i="3"/>
  <c r="CB64" i="3"/>
  <c r="BW64" i="3"/>
  <c r="BR64" i="3"/>
  <c r="BM64" i="3"/>
  <c r="BH64" i="3"/>
  <c r="BC64" i="3"/>
  <c r="AX64" i="3"/>
  <c r="AS64" i="3"/>
  <c r="AD64" i="3"/>
  <c r="Q64" i="3"/>
  <c r="T64" i="3" s="1"/>
  <c r="AL64" i="3" s="1"/>
  <c r="Q57" i="3"/>
  <c r="P57" i="3"/>
  <c r="P64" i="3"/>
  <c r="BK54" i="3" l="1"/>
  <c r="CO54" i="3" s="1"/>
  <c r="CL54" i="3" s="1"/>
  <c r="BF54" i="3"/>
  <c r="U54" i="3"/>
  <c r="AV53" i="3"/>
  <c r="BA53" i="3"/>
  <c r="CO53" i="3" s="1"/>
  <c r="CL53" i="3" s="1"/>
  <c r="U53" i="3"/>
  <c r="CJ64" i="3"/>
  <c r="AL63" i="3"/>
  <c r="AI64" i="3"/>
  <c r="AI63" i="3" s="1"/>
  <c r="AS85" i="3"/>
  <c r="AV85" i="3"/>
  <c r="Y85" i="3"/>
  <c r="P60" i="3"/>
  <c r="Q61" i="3"/>
  <c r="P61" i="3"/>
  <c r="BF57" i="3"/>
  <c r="T57" i="3"/>
  <c r="Q55" i="3"/>
  <c r="T55" i="3" s="1"/>
  <c r="P55" i="3"/>
  <c r="P58" i="3"/>
  <c r="T58" i="3"/>
  <c r="Q62" i="3"/>
  <c r="BZ62" i="3" s="1"/>
  <c r="CB62" i="3" s="1"/>
  <c r="P62" i="3"/>
  <c r="AV54" i="3"/>
  <c r="AS54" i="3" s="1"/>
  <c r="CG49" i="3"/>
  <c r="CG59" i="3"/>
  <c r="P52" i="3"/>
  <c r="AV52" i="3"/>
  <c r="AX52" i="3" s="1"/>
  <c r="AS53" i="3"/>
  <c r="CG64" i="3"/>
  <c r="T51" i="3"/>
  <c r="P51" i="3"/>
  <c r="U51" i="3" l="1"/>
  <c r="BA51" i="3"/>
  <c r="CO51" i="3" s="1"/>
  <c r="CJ57" i="3"/>
  <c r="BH57" i="3"/>
  <c r="CJ53" i="3"/>
  <c r="CG53" i="3" s="1"/>
  <c r="AX53" i="3"/>
  <c r="BF55" i="3"/>
  <c r="U55" i="3"/>
  <c r="BK55" i="3"/>
  <c r="CO55" i="3" s="1"/>
  <c r="CL55" i="3" s="1"/>
  <c r="BH54" i="3"/>
  <c r="BC54" i="3"/>
  <c r="BF46" i="3"/>
  <c r="BP58" i="3"/>
  <c r="BU58" i="3"/>
  <c r="CO58" i="3" s="1"/>
  <c r="CL58" i="3" s="1"/>
  <c r="U58" i="3"/>
  <c r="U57" i="3"/>
  <c r="BK57" i="3"/>
  <c r="CO57" i="3" s="1"/>
  <c r="CL57" i="3" s="1"/>
  <c r="BW62" i="3"/>
  <c r="CJ62" i="3"/>
  <c r="CJ52" i="3"/>
  <c r="CG52" i="3" s="1"/>
  <c r="CJ54" i="3"/>
  <c r="CG85" i="3"/>
  <c r="CJ85" i="3"/>
  <c r="BZ60" i="3"/>
  <c r="T60" i="3"/>
  <c r="T61" i="3"/>
  <c r="BZ61" i="3"/>
  <c r="CG57" i="3"/>
  <c r="BC57" i="3"/>
  <c r="BC55" i="3"/>
  <c r="AS52" i="3"/>
  <c r="T62" i="3"/>
  <c r="CG62" i="3"/>
  <c r="CG54" i="3"/>
  <c r="AB51" i="3"/>
  <c r="Y51" i="3" s="1"/>
  <c r="AV51" i="3"/>
  <c r="AX51" i="3" s="1"/>
  <c r="T84" i="3"/>
  <c r="P84" i="3"/>
  <c r="P83" i="3" s="1"/>
  <c r="T83" i="3" l="1"/>
  <c r="T82" i="3" s="1"/>
  <c r="U84" i="3"/>
  <c r="U83" i="3" s="1"/>
  <c r="U82" i="3" s="1"/>
  <c r="CJ61" i="3"/>
  <c r="CB61" i="3"/>
  <c r="U62" i="3"/>
  <c r="CE62" i="3"/>
  <c r="CO62" i="3" s="1"/>
  <c r="CL62" i="3" s="1"/>
  <c r="CE61" i="3"/>
  <c r="CO61" i="3" s="1"/>
  <c r="CL61" i="3" s="1"/>
  <c r="U61" i="3"/>
  <c r="CJ55" i="3"/>
  <c r="CG55" i="3" s="1"/>
  <c r="BH55" i="3"/>
  <c r="U60" i="3"/>
  <c r="CE60" i="3"/>
  <c r="CO60" i="3" s="1"/>
  <c r="CL60" i="3" s="1"/>
  <c r="CL51" i="3"/>
  <c r="CL46" i="3" s="1"/>
  <c r="CL45" i="3" s="1"/>
  <c r="CO46" i="3"/>
  <c r="CO45" i="3" s="1"/>
  <c r="CJ60" i="3"/>
  <c r="CB60" i="3"/>
  <c r="BW60" i="3"/>
  <c r="CJ58" i="3"/>
  <c r="CG58" i="3" s="1"/>
  <c r="BM58" i="3"/>
  <c r="BR58" i="3"/>
  <c r="U46" i="3"/>
  <c r="U45" i="3" s="1"/>
  <c r="CG60" i="3"/>
  <c r="BW61" i="3"/>
  <c r="CG61" i="3"/>
  <c r="CJ84" i="3"/>
  <c r="AV83" i="3" l="1"/>
  <c r="P42" i="3"/>
  <c r="BW84" i="3" l="1"/>
  <c r="BY82" i="3"/>
  <c r="BX82" i="3"/>
  <c r="CA82" i="3"/>
  <c r="CA66" i="3"/>
  <c r="CA65" i="3" s="1"/>
  <c r="BZ66" i="3"/>
  <c r="BY66" i="3"/>
  <c r="BX66" i="3"/>
  <c r="BX65" i="3" s="1"/>
  <c r="BW66" i="3"/>
  <c r="BW65" i="3" s="1"/>
  <c r="BZ65" i="3"/>
  <c r="BY65" i="3"/>
  <c r="CA63" i="3"/>
  <c r="BZ63" i="3"/>
  <c r="BY63" i="3"/>
  <c r="BX63" i="3"/>
  <c r="BW63" i="3"/>
  <c r="BW51" i="3"/>
  <c r="CA46" i="3"/>
  <c r="CA45" i="3" s="1"/>
  <c r="BZ46" i="3"/>
  <c r="BY46" i="3"/>
  <c r="BX46" i="3"/>
  <c r="BZ42" i="3"/>
  <c r="BY42" i="3"/>
  <c r="BX42" i="3"/>
  <c r="BW41" i="3"/>
  <c r="BW40" i="3"/>
  <c r="BW39" i="3"/>
  <c r="BZ38" i="3"/>
  <c r="BZ37" i="3" s="1"/>
  <c r="BQ66" i="3"/>
  <c r="BQ65" i="3" s="1"/>
  <c r="BP66" i="3"/>
  <c r="BO66" i="3"/>
  <c r="BN66" i="3"/>
  <c r="BN65" i="3" s="1"/>
  <c r="BM66" i="3"/>
  <c r="BM65" i="3" s="1"/>
  <c r="BP65" i="3"/>
  <c r="BO65" i="3"/>
  <c r="BQ63" i="3"/>
  <c r="BP63" i="3"/>
  <c r="BO63" i="3"/>
  <c r="BN63" i="3"/>
  <c r="BM63" i="3"/>
  <c r="BM51" i="3"/>
  <c r="BQ46" i="3"/>
  <c r="BP46" i="3"/>
  <c r="BO46" i="3"/>
  <c r="BN46" i="3"/>
  <c r="BM42" i="3"/>
  <c r="BP42" i="3"/>
  <c r="BO42" i="3"/>
  <c r="BN42" i="3"/>
  <c r="BM41" i="3"/>
  <c r="BM40" i="3"/>
  <c r="BM39" i="3"/>
  <c r="BP38" i="3"/>
  <c r="BF82" i="3"/>
  <c r="BC84" i="3"/>
  <c r="BC83" i="3" s="1"/>
  <c r="BE82" i="3"/>
  <c r="BG66" i="3"/>
  <c r="BG65" i="3" s="1"/>
  <c r="BF66" i="3"/>
  <c r="BF65" i="3" s="1"/>
  <c r="BE66" i="3"/>
  <c r="BE65" i="3" s="1"/>
  <c r="BD66" i="3"/>
  <c r="BD65" i="3" s="1"/>
  <c r="BC66" i="3"/>
  <c r="BC65" i="3" s="1"/>
  <c r="BG63" i="3"/>
  <c r="BF63" i="3"/>
  <c r="BE63" i="3"/>
  <c r="BD63" i="3"/>
  <c r="BC63" i="3"/>
  <c r="BC51" i="3"/>
  <c r="BG46" i="3"/>
  <c r="BE46" i="3"/>
  <c r="BD46" i="3"/>
  <c r="BF42" i="3"/>
  <c r="BE42" i="3"/>
  <c r="BD42" i="3"/>
  <c r="BC39" i="3"/>
  <c r="BF38" i="3"/>
  <c r="BF37" i="3" s="1"/>
  <c r="AV82" i="3"/>
  <c r="AS83" i="3"/>
  <c r="AW66" i="3"/>
  <c r="AW65" i="3" s="1"/>
  <c r="AV66" i="3"/>
  <c r="AU66" i="3"/>
  <c r="AT66" i="3"/>
  <c r="AS66" i="3"/>
  <c r="AS65" i="3" s="1"/>
  <c r="AV65" i="3"/>
  <c r="AU65" i="3"/>
  <c r="AT65" i="3"/>
  <c r="AW63" i="3"/>
  <c r="AW45" i="3" s="1"/>
  <c r="AV63" i="3"/>
  <c r="AU63" i="3"/>
  <c r="AT63" i="3"/>
  <c r="AS63" i="3"/>
  <c r="AS51" i="3"/>
  <c r="AS46" i="3" s="1"/>
  <c r="AW46" i="3"/>
  <c r="AV46" i="3"/>
  <c r="AU46" i="3"/>
  <c r="AT46" i="3"/>
  <c r="AT45" i="3" s="1"/>
  <c r="AV42" i="3"/>
  <c r="AU42" i="3"/>
  <c r="AT42" i="3"/>
  <c r="AS41" i="3"/>
  <c r="AS40" i="3"/>
  <c r="AV38" i="3"/>
  <c r="AB38" i="3"/>
  <c r="Y39" i="3"/>
  <c r="Y40" i="3"/>
  <c r="Y41" i="3"/>
  <c r="Z42" i="3"/>
  <c r="AA42" i="3"/>
  <c r="AB42" i="3"/>
  <c r="Z46" i="3"/>
  <c r="AA46" i="3"/>
  <c r="AB46" i="3"/>
  <c r="AC46" i="3"/>
  <c r="Y63" i="3"/>
  <c r="Z63" i="3"/>
  <c r="AA63" i="3"/>
  <c r="AB63" i="3"/>
  <c r="AC63" i="3"/>
  <c r="Y66" i="3"/>
  <c r="Y65" i="3" s="1"/>
  <c r="Z66" i="3"/>
  <c r="Z65" i="3" s="1"/>
  <c r="AA66" i="3"/>
  <c r="AA65" i="3" s="1"/>
  <c r="AB66" i="3"/>
  <c r="AB65" i="3" s="1"/>
  <c r="AC66" i="3"/>
  <c r="AC65" i="3" s="1"/>
  <c r="CB84" i="3"/>
  <c r="CB83" i="3" s="1"/>
  <c r="CF66" i="3"/>
  <c r="CF65" i="3" s="1"/>
  <c r="CE66" i="3"/>
  <c r="CE65" i="3" s="1"/>
  <c r="CD66" i="3"/>
  <c r="CD65" i="3" s="1"/>
  <c r="CC66" i="3"/>
  <c r="CC65" i="3" s="1"/>
  <c r="CB66" i="3"/>
  <c r="CB65" i="3" s="1"/>
  <c r="CF63" i="3"/>
  <c r="CE63" i="3"/>
  <c r="CD63" i="3"/>
  <c r="CC63" i="3"/>
  <c r="CB63" i="3"/>
  <c r="CB51" i="3"/>
  <c r="CF46" i="3"/>
  <c r="CE46" i="3"/>
  <c r="CD46" i="3"/>
  <c r="CC46" i="3"/>
  <c r="CF42" i="3"/>
  <c r="CE42" i="3"/>
  <c r="CD42" i="3"/>
  <c r="CC42" i="3"/>
  <c r="CB41" i="3"/>
  <c r="CB40" i="3"/>
  <c r="CB39" i="3"/>
  <c r="CF38" i="3"/>
  <c r="CE38" i="3"/>
  <c r="CD38" i="3"/>
  <c r="CC38" i="3"/>
  <c r="BR84" i="3"/>
  <c r="BR83" i="3" s="1"/>
  <c r="BU82" i="3"/>
  <c r="BV66" i="3"/>
  <c r="BV65" i="3" s="1"/>
  <c r="BU66" i="3"/>
  <c r="BU65" i="3" s="1"/>
  <c r="BT66" i="3"/>
  <c r="BT65" i="3" s="1"/>
  <c r="BS66" i="3"/>
  <c r="BS65" i="3" s="1"/>
  <c r="BR66" i="3"/>
  <c r="BR65" i="3" s="1"/>
  <c r="BV63" i="3"/>
  <c r="BU63" i="3"/>
  <c r="BT63" i="3"/>
  <c r="BS63" i="3"/>
  <c r="BR63" i="3"/>
  <c r="BR51" i="3"/>
  <c r="BV46" i="3"/>
  <c r="BU46" i="3"/>
  <c r="BT46" i="3"/>
  <c r="BS46" i="3"/>
  <c r="BV42" i="3"/>
  <c r="BU42" i="3"/>
  <c r="BT42" i="3"/>
  <c r="BS42" i="3"/>
  <c r="BR41" i="3"/>
  <c r="BR40" i="3"/>
  <c r="BR39" i="3"/>
  <c r="BV38" i="3"/>
  <c r="BU38" i="3"/>
  <c r="BT38" i="3"/>
  <c r="BS38" i="3"/>
  <c r="BH83" i="3"/>
  <c r="BI82" i="3"/>
  <c r="BL66" i="3"/>
  <c r="BL65" i="3" s="1"/>
  <c r="BK66" i="3"/>
  <c r="BK65" i="3" s="1"/>
  <c r="BJ66" i="3"/>
  <c r="BJ65" i="3" s="1"/>
  <c r="BI66" i="3"/>
  <c r="BI65" i="3" s="1"/>
  <c r="BH66" i="3"/>
  <c r="BH65" i="3" s="1"/>
  <c r="BL63" i="3"/>
  <c r="BK63" i="3"/>
  <c r="BJ63" i="3"/>
  <c r="BI63" i="3"/>
  <c r="BH63" i="3"/>
  <c r="BH51" i="3"/>
  <c r="BL46" i="3"/>
  <c r="BK46" i="3"/>
  <c r="BJ46" i="3"/>
  <c r="BI46" i="3"/>
  <c r="BL42" i="3"/>
  <c r="BK42" i="3"/>
  <c r="BJ42" i="3"/>
  <c r="BI42" i="3"/>
  <c r="BH40" i="3"/>
  <c r="BH39" i="3"/>
  <c r="BL38" i="3"/>
  <c r="BK38" i="3"/>
  <c r="BJ38" i="3"/>
  <c r="BI38" i="3"/>
  <c r="AX84" i="3"/>
  <c r="AX83" i="3" s="1"/>
  <c r="BB66" i="3"/>
  <c r="BB65" i="3" s="1"/>
  <c r="BA66" i="3"/>
  <c r="BA65" i="3" s="1"/>
  <c r="AZ66" i="3"/>
  <c r="AZ65" i="3" s="1"/>
  <c r="AY66" i="3"/>
  <c r="AY65" i="3" s="1"/>
  <c r="AX66" i="3"/>
  <c r="AX65" i="3" s="1"/>
  <c r="BB63" i="3"/>
  <c r="BA63" i="3"/>
  <c r="AZ63" i="3"/>
  <c r="AY63" i="3"/>
  <c r="AX63" i="3"/>
  <c r="BB46" i="3"/>
  <c r="BA46" i="3"/>
  <c r="AZ46" i="3"/>
  <c r="AY46" i="3"/>
  <c r="BB42" i="3"/>
  <c r="BA42" i="3"/>
  <c r="AZ42" i="3"/>
  <c r="AY42" i="3"/>
  <c r="AX41" i="3"/>
  <c r="AX40" i="3"/>
  <c r="AX39" i="3"/>
  <c r="BB38" i="3"/>
  <c r="BA38" i="3"/>
  <c r="AZ38" i="3"/>
  <c r="AY38" i="3"/>
  <c r="CP84" i="3"/>
  <c r="CP83" i="3" s="1"/>
  <c r="CP82" i="3" s="1"/>
  <c r="CN84" i="3"/>
  <c r="CN83" i="3" s="1"/>
  <c r="CN82" i="3" s="1"/>
  <c r="CM84" i="3"/>
  <c r="CM83" i="3" s="1"/>
  <c r="CM82" i="3" s="1"/>
  <c r="CJ89" i="3"/>
  <c r="CK84" i="3"/>
  <c r="CK83" i="3" s="1"/>
  <c r="CJ83" i="3"/>
  <c r="CI84" i="3"/>
  <c r="CI83" i="3" s="1"/>
  <c r="CH84" i="3"/>
  <c r="CH83" i="3" s="1"/>
  <c r="CK51" i="3"/>
  <c r="CI51" i="3"/>
  <c r="CH51" i="3"/>
  <c r="CK41" i="3"/>
  <c r="CI41" i="3"/>
  <c r="CH41" i="3"/>
  <c r="CK40" i="3"/>
  <c r="CI40" i="3"/>
  <c r="CH40" i="3"/>
  <c r="CK39" i="3"/>
  <c r="CI39" i="3"/>
  <c r="CH39" i="3"/>
  <c r="T63" i="3"/>
  <c r="T46" i="3"/>
  <c r="T38" i="3"/>
  <c r="T42" i="3"/>
  <c r="R83" i="3"/>
  <c r="Q66" i="3"/>
  <c r="Q65" i="3" s="1"/>
  <c r="Q46" i="3"/>
  <c r="Q42" i="3"/>
  <c r="Q38" i="3"/>
  <c r="S46" i="3"/>
  <c r="H63" i="3"/>
  <c r="AD84" i="3"/>
  <c r="AD83" i="3" s="1"/>
  <c r="T45" i="3" l="1"/>
  <c r="CG39" i="3"/>
  <c r="BW83" i="3"/>
  <c r="BW82" i="3" s="1"/>
  <c r="BD45" i="3"/>
  <c r="BJ37" i="3"/>
  <c r="BQ45" i="3"/>
  <c r="AU45" i="3"/>
  <c r="AW82" i="3"/>
  <c r="BF45" i="3"/>
  <c r="BF36" i="3" s="1"/>
  <c r="BF18" i="3" s="1"/>
  <c r="BT82" i="3"/>
  <c r="AV45" i="3"/>
  <c r="BM82" i="3"/>
  <c r="CE37" i="3"/>
  <c r="CF45" i="3"/>
  <c r="CD45" i="3"/>
  <c r="CD82" i="3"/>
  <c r="AS82" i="3"/>
  <c r="BS37" i="3"/>
  <c r="BB37" i="3"/>
  <c r="BU37" i="3"/>
  <c r="BT45" i="3"/>
  <c r="BL37" i="3"/>
  <c r="BL45" i="3"/>
  <c r="CF37" i="3"/>
  <c r="CC45" i="3"/>
  <c r="BJ45" i="3"/>
  <c r="CD37" i="3"/>
  <c r="CD36" i="3" s="1"/>
  <c r="CD18" i="3" s="1"/>
  <c r="CL84" i="3"/>
  <c r="CL83" i="3" s="1"/>
  <c r="CL82" i="3" s="1"/>
  <c r="BV82" i="3"/>
  <c r="AU82" i="3"/>
  <c r="CF82" i="3"/>
  <c r="BZ82" i="3"/>
  <c r="BB82" i="3"/>
  <c r="BK37" i="3"/>
  <c r="BT37" i="3"/>
  <c r="BR42" i="3"/>
  <c r="CC37" i="3"/>
  <c r="AT82" i="3"/>
  <c r="AZ37" i="3"/>
  <c r="BI37" i="3"/>
  <c r="BH42" i="3"/>
  <c r="BV37" i="3"/>
  <c r="CE82" i="3"/>
  <c r="BY45" i="3"/>
  <c r="BP45" i="3"/>
  <c r="BI45" i="3"/>
  <c r="BX45" i="3"/>
  <c r="BW42" i="3"/>
  <c r="BW46" i="3"/>
  <c r="BW45" i="3" s="1"/>
  <c r="BA37" i="3"/>
  <c r="AX82" i="3"/>
  <c r="CC82" i="3"/>
  <c r="BM38" i="3"/>
  <c r="BM37" i="3" s="1"/>
  <c r="BP82" i="3"/>
  <c r="AZ82" i="3"/>
  <c r="BK82" i="3"/>
  <c r="BS82" i="3"/>
  <c r="BQ82" i="3"/>
  <c r="BO82" i="3"/>
  <c r="BZ45" i="3"/>
  <c r="BZ36" i="3" s="1"/>
  <c r="BZ18" i="3" s="1"/>
  <c r="AY37" i="3"/>
  <c r="CB46" i="3"/>
  <c r="CB45" i="3" s="1"/>
  <c r="CB82" i="3"/>
  <c r="Y82" i="3"/>
  <c r="BE45" i="3"/>
  <c r="BC42" i="3"/>
  <c r="BS45" i="3"/>
  <c r="BS36" i="3" s="1"/>
  <c r="BS18" i="3" s="1"/>
  <c r="CB42" i="3"/>
  <c r="BG82" i="3"/>
  <c r="BN82" i="3"/>
  <c r="Q82" i="3"/>
  <c r="AY82" i="3"/>
  <c r="BH46" i="3"/>
  <c r="BH45" i="3" s="1"/>
  <c r="BH82" i="3"/>
  <c r="BL82" i="3"/>
  <c r="BJ82" i="3"/>
  <c r="BD82" i="3"/>
  <c r="BC82" i="3"/>
  <c r="BO45" i="3"/>
  <c r="AX42" i="3"/>
  <c r="BR82" i="3"/>
  <c r="BR46" i="3"/>
  <c r="BR45" i="3" s="1"/>
  <c r="BW38" i="3"/>
  <c r="BA82" i="3"/>
  <c r="BL36" i="3"/>
  <c r="AA82" i="3"/>
  <c r="BP37" i="3"/>
  <c r="BA45" i="3"/>
  <c r="BA36" i="3" s="1"/>
  <c r="BA18" i="3" s="1"/>
  <c r="BV45" i="3"/>
  <c r="BV36" i="3" s="1"/>
  <c r="BV18" i="3" s="1"/>
  <c r="Z82" i="3"/>
  <c r="CB38" i="3"/>
  <c r="CC36" i="3"/>
  <c r="CC18" i="3" s="1"/>
  <c r="AC82" i="3"/>
  <c r="AY45" i="3"/>
  <c r="BT36" i="3"/>
  <c r="BT18" i="3" s="1"/>
  <c r="AB82" i="3"/>
  <c r="AV37" i="3"/>
  <c r="AV36" i="3" s="1"/>
  <c r="AV18" i="3" s="1"/>
  <c r="BK45" i="3"/>
  <c r="BU45" i="3"/>
  <c r="BC38" i="3"/>
  <c r="BC37" i="3" s="1"/>
  <c r="AX38" i="3"/>
  <c r="AX37" i="3" s="1"/>
  <c r="BH38" i="3"/>
  <c r="BH37" i="3" s="1"/>
  <c r="CE45" i="3"/>
  <c r="CE36" i="3" s="1"/>
  <c r="CE18" i="3" s="1"/>
  <c r="BG45" i="3"/>
  <c r="BN45" i="3"/>
  <c r="BC46" i="3"/>
  <c r="BC45" i="3" s="1"/>
  <c r="BM46" i="3"/>
  <c r="BM45" i="3" s="1"/>
  <c r="BR38" i="3"/>
  <c r="BR37" i="3" s="1"/>
  <c r="AX46" i="3"/>
  <c r="AX45" i="3" s="1"/>
  <c r="Y42" i="3"/>
  <c r="AS42" i="3"/>
  <c r="AS38" i="3"/>
  <c r="Y38" i="3"/>
  <c r="AZ45" i="3"/>
  <c r="AZ36" i="3" s="1"/>
  <c r="AZ18" i="3" s="1"/>
  <c r="BB45" i="3"/>
  <c r="BB36" i="3" s="1"/>
  <c r="BB18" i="3" s="1"/>
  <c r="Z45" i="3"/>
  <c r="AC45" i="3"/>
  <c r="AB45" i="3"/>
  <c r="AA45" i="3"/>
  <c r="AS45" i="3"/>
  <c r="Y46" i="3"/>
  <c r="Y45" i="3" s="1"/>
  <c r="T37" i="3"/>
  <c r="AB37" i="3"/>
  <c r="CG41" i="3"/>
  <c r="CG84" i="3"/>
  <c r="CG83" i="3" s="1"/>
  <c r="CG40" i="3"/>
  <c r="Q37" i="3"/>
  <c r="BJ36" i="3" l="1"/>
  <c r="BJ18" i="3" s="1"/>
  <c r="BK36" i="3"/>
  <c r="BK18" i="3" s="1"/>
  <c r="BL18" i="3"/>
  <c r="CF36" i="3"/>
  <c r="CF18" i="3" s="1"/>
  <c r="CG89" i="3"/>
  <c r="AY36" i="3"/>
  <c r="AY18" i="3" s="1"/>
  <c r="BU36" i="3"/>
  <c r="BU18" i="3" s="1"/>
  <c r="BI36" i="3"/>
  <c r="BI18" i="3" s="1"/>
  <c r="BW37" i="3"/>
  <c r="BW36" i="3" s="1"/>
  <c r="BR36" i="3"/>
  <c r="BR18" i="3" s="1"/>
  <c r="CB37" i="3"/>
  <c r="CB36" i="3" s="1"/>
  <c r="CB18" i="3" s="1"/>
  <c r="BP36" i="3"/>
  <c r="BP18" i="3" s="1"/>
  <c r="Y37" i="3"/>
  <c r="Y36" i="3" s="1"/>
  <c r="Y18" i="3" s="1"/>
  <c r="BH36" i="3"/>
  <c r="BH18" i="3" s="1"/>
  <c r="AX36" i="3"/>
  <c r="AX18" i="3" s="1"/>
  <c r="AS37" i="3"/>
  <c r="AS36" i="3" s="1"/>
  <c r="BC36" i="3"/>
  <c r="BM36" i="3"/>
  <c r="AB36" i="3"/>
  <c r="AB18" i="3" s="1"/>
  <c r="BW18" i="3" l="1"/>
  <c r="BC18" i="3"/>
  <c r="AS18" i="3"/>
  <c r="BM18" i="3"/>
  <c r="L66" i="3"/>
  <c r="K66" i="3"/>
  <c r="S66" i="3"/>
  <c r="W42" i="3"/>
  <c r="V42" i="3"/>
  <c r="U42" i="3"/>
  <c r="W46" i="3" l="1"/>
  <c r="V46" i="3"/>
  <c r="W38" i="3"/>
  <c r="W37" i="3" s="1"/>
  <c r="H38" i="3"/>
  <c r="H37" i="3" l="1"/>
  <c r="CJ63" i="3" l="1"/>
  <c r="CJ42" i="3"/>
  <c r="N38" i="3"/>
  <c r="I38" i="3"/>
  <c r="AE38" i="3"/>
  <c r="AF38" i="3"/>
  <c r="AG38" i="3"/>
  <c r="AH38" i="3"/>
  <c r="P63" i="3"/>
  <c r="CK63" i="3"/>
  <c r="CI63" i="3"/>
  <c r="W82" i="3"/>
  <c r="X82" i="3"/>
  <c r="V82" i="3"/>
  <c r="W66" i="3"/>
  <c r="W65" i="3" s="1"/>
  <c r="AD66" i="3"/>
  <c r="AD65" i="3" s="1"/>
  <c r="AH66" i="3"/>
  <c r="AH65" i="3" s="1"/>
  <c r="AH42" i="3"/>
  <c r="AH46" i="3"/>
  <c r="AH63" i="3"/>
  <c r="AF66" i="3"/>
  <c r="AF65" i="3" s="1"/>
  <c r="AE66" i="3"/>
  <c r="AE65" i="3" s="1"/>
  <c r="T66" i="3"/>
  <c r="T65" i="3" s="1"/>
  <c r="N66" i="3"/>
  <c r="N65" i="3" s="1"/>
  <c r="M65" i="3"/>
  <c r="L65" i="3"/>
  <c r="L36" i="3" s="1"/>
  <c r="L18" i="3" s="1"/>
  <c r="K65" i="3"/>
  <c r="J65" i="3"/>
  <c r="I66" i="3"/>
  <c r="I65" i="3" s="1"/>
  <c r="H66" i="3"/>
  <c r="H65" i="3" s="1"/>
  <c r="S65" i="3"/>
  <c r="K63" i="3"/>
  <c r="AG63" i="3"/>
  <c r="AF63" i="3"/>
  <c r="AF46" i="3"/>
  <c r="AF42" i="3"/>
  <c r="AE63" i="3"/>
  <c r="X63" i="3"/>
  <c r="W63" i="3"/>
  <c r="V63" i="3"/>
  <c r="S63" i="3"/>
  <c r="S45" i="3" s="1"/>
  <c r="Q63" i="3"/>
  <c r="Q45" i="3" s="1"/>
  <c r="Q36" i="3" s="1"/>
  <c r="Q18" i="3" s="1"/>
  <c r="N63" i="3"/>
  <c r="N46" i="3"/>
  <c r="I63" i="3"/>
  <c r="AE46" i="3"/>
  <c r="H46" i="3"/>
  <c r="W45" i="3"/>
  <c r="V45" i="3"/>
  <c r="T36" i="3"/>
  <c r="T18" i="3" s="1"/>
  <c r="AE42" i="3"/>
  <c r="N42" i="3"/>
  <c r="AG66" i="3"/>
  <c r="AG65" i="3" s="1"/>
  <c r="AG42" i="3"/>
  <c r="X66" i="3"/>
  <c r="X65" i="3" s="1"/>
  <c r="V66" i="3"/>
  <c r="V65" i="3" s="1"/>
  <c r="AD51" i="3"/>
  <c r="AG46" i="3"/>
  <c r="O46" i="3" l="1"/>
  <c r="AL51" i="3"/>
  <c r="O38" i="3"/>
  <c r="R42" i="3"/>
  <c r="AD63" i="3"/>
  <c r="O63" i="3"/>
  <c r="O45" i="3" s="1"/>
  <c r="I37" i="3"/>
  <c r="X42" i="3"/>
  <c r="S42" i="3"/>
  <c r="W36" i="3"/>
  <c r="W18" i="3" s="1"/>
  <c r="AG37" i="3"/>
  <c r="AF37" i="3"/>
  <c r="AF82" i="3"/>
  <c r="AE37" i="3"/>
  <c r="H45" i="3"/>
  <c r="H36" i="3" s="1"/>
  <c r="H18" i="3" s="1"/>
  <c r="AF45" i="3"/>
  <c r="AF36" i="3" s="1"/>
  <c r="CG63" i="3"/>
  <c r="CN66" i="3"/>
  <c r="CN65" i="3" s="1"/>
  <c r="CN36" i="3" s="1"/>
  <c r="CN18" i="3" s="1"/>
  <c r="R38" i="3"/>
  <c r="AD82" i="3"/>
  <c r="AE45" i="3"/>
  <c r="CH63" i="3"/>
  <c r="V38" i="3"/>
  <c r="V37" i="3" s="1"/>
  <c r="V36" i="3" s="1"/>
  <c r="V18" i="3" s="1"/>
  <c r="CH46" i="3"/>
  <c r="CI38" i="3"/>
  <c r="O82" i="3"/>
  <c r="I82" i="3"/>
  <c r="AG45" i="3"/>
  <c r="AD46" i="3"/>
  <c r="AD45" i="3" s="1"/>
  <c r="CP66" i="3"/>
  <c r="CP65" i="3" s="1"/>
  <c r="CP36" i="3" s="1"/>
  <c r="CP18" i="3" s="1"/>
  <c r="O42" i="3"/>
  <c r="P82" i="3"/>
  <c r="AH82" i="3"/>
  <c r="AD42" i="3"/>
  <c r="CH66" i="3"/>
  <c r="CH65" i="3" s="1"/>
  <c r="CJ82" i="3"/>
  <c r="CM66" i="3"/>
  <c r="CM65" i="3" s="1"/>
  <c r="CM36" i="3" s="1"/>
  <c r="CM18" i="3" s="1"/>
  <c r="AG82" i="3"/>
  <c r="P66" i="3"/>
  <c r="P65" i="3" s="1"/>
  <c r="CH82" i="3"/>
  <c r="CJ38" i="3"/>
  <c r="CJ37" i="3" s="1"/>
  <c r="N37" i="3"/>
  <c r="N45" i="3"/>
  <c r="AH45" i="3"/>
  <c r="AH37" i="3"/>
  <c r="AE82" i="3"/>
  <c r="CI42" i="3"/>
  <c r="CI82" i="3"/>
  <c r="CK42" i="3"/>
  <c r="CH38" i="3"/>
  <c r="CH42" i="3"/>
  <c r="CI46" i="3"/>
  <c r="CI45" i="3" s="1"/>
  <c r="CJ66" i="3"/>
  <c r="CJ65" i="3" s="1"/>
  <c r="CK38" i="3"/>
  <c r="CK46" i="3"/>
  <c r="CK45" i="3" s="1"/>
  <c r="CK66" i="3"/>
  <c r="CK65" i="3" s="1"/>
  <c r="CK82" i="3"/>
  <c r="CI66" i="3"/>
  <c r="CI65" i="3" s="1"/>
  <c r="O66" i="3"/>
  <c r="O65" i="3" s="1"/>
  <c r="P38" i="3"/>
  <c r="AD38" i="3"/>
  <c r="P46" i="3"/>
  <c r="P45" i="3" s="1"/>
  <c r="AI51" i="3" l="1"/>
  <c r="AI46" i="3" s="1"/>
  <c r="AI45" i="3" s="1"/>
  <c r="AI36" i="3" s="1"/>
  <c r="AI18" i="3" s="1"/>
  <c r="AN12" i="3" s="1"/>
  <c r="AL46" i="3"/>
  <c r="AL45" i="3" s="1"/>
  <c r="AL36" i="3" s="1"/>
  <c r="AL18" i="3" s="1"/>
  <c r="CJ51" i="3"/>
  <c r="AG36" i="3"/>
  <c r="AG18" i="3" s="1"/>
  <c r="O37" i="3"/>
  <c r="O36" i="3" s="1"/>
  <c r="O18" i="3" s="1"/>
  <c r="CH45" i="3"/>
  <c r="S38" i="3"/>
  <c r="S37" i="3" s="1"/>
  <c r="CI37" i="3"/>
  <c r="CI36" i="3" s="1"/>
  <c r="CI18" i="3" s="1"/>
  <c r="R37" i="3"/>
  <c r="P37" i="3"/>
  <c r="P36" i="3" s="1"/>
  <c r="P18" i="3" s="1"/>
  <c r="AF18" i="3"/>
  <c r="CG66" i="3"/>
  <c r="CG65" i="3" s="1"/>
  <c r="AE36" i="3"/>
  <c r="AE18" i="3" s="1"/>
  <c r="R66" i="3"/>
  <c r="R65" i="3" s="1"/>
  <c r="CK37" i="3"/>
  <c r="CK36" i="3" s="1"/>
  <c r="CK18" i="3" s="1"/>
  <c r="CG82" i="3"/>
  <c r="AH36" i="3"/>
  <c r="AH18" i="3" s="1"/>
  <c r="AD37" i="3"/>
  <c r="AD36" i="3" s="1"/>
  <c r="AD18" i="3" s="1"/>
  <c r="N36" i="3"/>
  <c r="N18" i="3" s="1"/>
  <c r="CG38" i="3"/>
  <c r="CH37" i="3"/>
  <c r="CG42" i="3"/>
  <c r="CL66" i="3"/>
  <c r="CL65" i="3" s="1"/>
  <c r="CL36" i="3" s="1"/>
  <c r="CL18" i="3" s="1"/>
  <c r="CO66" i="3"/>
  <c r="CO65" i="3" s="1"/>
  <c r="CO36" i="3" s="1"/>
  <c r="CO18" i="3" s="1"/>
  <c r="CG51" i="3" l="1"/>
  <c r="CG46" i="3" s="1"/>
  <c r="CG45" i="3" s="1"/>
  <c r="CJ46" i="3"/>
  <c r="CJ45" i="3" s="1"/>
  <c r="CJ36" i="3" s="1"/>
  <c r="CJ18" i="3" s="1"/>
  <c r="CH36" i="3"/>
  <c r="CH18" i="3" s="1"/>
  <c r="X38" i="3"/>
  <c r="X37" i="3" s="1"/>
  <c r="CG37" i="3"/>
  <c r="U38" i="3"/>
  <c r="U37" i="3" s="1"/>
  <c r="U36" i="3" s="1"/>
  <c r="CG36" i="3" l="1"/>
  <c r="CG18" i="3" s="1"/>
  <c r="I46" i="3"/>
  <c r="I45" i="3" s="1"/>
  <c r="I36" i="3" s="1"/>
  <c r="I18" i="3" s="1"/>
  <c r="X46" i="3"/>
  <c r="X45" i="3" s="1"/>
  <c r="X36" i="3" s="1"/>
  <c r="X18" i="3" s="1"/>
  <c r="R46" i="3"/>
  <c r="R45" i="3" l="1"/>
  <c r="R36" i="3" s="1"/>
  <c r="R18" i="3" s="1"/>
  <c r="U18" i="3"/>
  <c r="S36" i="3"/>
  <c r="S18" i="3" s="1"/>
</calcChain>
</file>

<file path=xl/comments1.xml><?xml version="1.0" encoding="utf-8"?>
<comments xmlns="http://schemas.openxmlformats.org/spreadsheetml/2006/main">
  <authors>
    <author>Сергей Анатольевич</author>
  </authors>
  <commentList>
    <comment ref="AN9" authorId="0">
      <text>
        <r>
          <rPr>
            <b/>
            <sz val="9"/>
            <color indexed="81"/>
            <rFont val="Tahoma"/>
            <family val="2"/>
            <charset val="204"/>
          </rPr>
          <t>план в Км КЛ Мамонтова</t>
        </r>
      </text>
    </comment>
    <comment ref="AO9" authorId="0">
      <text>
        <r>
          <rPr>
            <b/>
            <sz val="9"/>
            <color indexed="81"/>
            <rFont val="Tahoma"/>
            <family val="2"/>
            <charset val="204"/>
          </rPr>
          <t>план в Км   ВЛ-0,4 КТП 166</t>
        </r>
      </text>
    </comment>
    <comment ref="AP9" authorId="0">
      <text>
        <r>
          <rPr>
            <b/>
            <sz val="9"/>
            <color indexed="81"/>
            <rFont val="Tahoma"/>
            <family val="2"/>
            <charset val="204"/>
          </rPr>
          <t>план в Км   ВЛ-0,4 КТП 11</t>
        </r>
      </text>
    </comment>
    <comment ref="AQ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19-8
</t>
        </r>
      </text>
    </comment>
    <comment ref="AN10" authorId="0">
      <text>
        <r>
          <rPr>
            <b/>
            <sz val="9"/>
            <color indexed="81"/>
            <rFont val="Tahoma"/>
            <charset val="1"/>
          </rPr>
          <t>коррект.</t>
        </r>
      </text>
    </comment>
    <comment ref="AO10" authorId="0">
      <text>
        <r>
          <rPr>
            <b/>
            <sz val="9"/>
            <color indexed="81"/>
            <rFont val="Tahoma"/>
            <charset val="1"/>
          </rPr>
          <t>коррект.</t>
        </r>
      </text>
    </comment>
    <comment ref="AP10" authorId="0">
      <text>
        <r>
          <rPr>
            <b/>
            <sz val="9"/>
            <color indexed="81"/>
            <rFont val="Tahoma"/>
            <charset val="1"/>
          </rPr>
          <t>коррект.</t>
        </r>
      </text>
    </comment>
    <comment ref="AQ10" authorId="0">
      <text>
        <r>
          <rPr>
            <b/>
            <sz val="9"/>
            <color indexed="81"/>
            <rFont val="Tahoma"/>
            <charset val="1"/>
          </rPr>
          <t>коррект.</t>
        </r>
      </text>
    </comment>
    <comment ref="AN1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Остаток финансирования
</t>
        </r>
      </text>
    </comment>
  </commentList>
</comments>
</file>

<file path=xl/sharedStrings.xml><?xml version="1.0" encoding="utf-8"?>
<sst xmlns="http://schemas.openxmlformats.org/spreadsheetml/2006/main" count="1861" uniqueCount="275">
  <si>
    <t>Форма 2. План финансирования капитальных вложений по инвестиционным проектам</t>
  </si>
  <si>
    <t>Инвестиционная программа: Муниципальное унитарное предприятие "Горно-Алтайское городское предприятие электрических сетей"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</si>
  <si>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</si>
  <si>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</si>
  <si>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Текущая стадия реализации инвестиционного проекта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</si>
  <si>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</si>
  <si>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</si>
  <si>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Краткое обоснование  корректировки утвержденного плана</t>
  </si>
  <si>
    <t>Предложение по корректировке утвержденного плана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</si>
  <si>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</si>
  <si>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</si>
  <si>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</si>
  <si>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16.1</t>
  </si>
  <si>
    <t>16.2</t>
  </si>
  <si>
    <t>16.3</t>
  </si>
  <si>
    <t>16.4</t>
  </si>
  <si>
    <t>1</t>
  </si>
  <si>
    <t>ВСЕГО по инвестиционной программе, в том числе:</t>
  </si>
  <si>
    <t>Г</t>
  </si>
  <si>
    <t>нд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</si>
  <si>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</si>
  <si>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</si>
  <si>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</si>
  <si>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</si>
  <si>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</si>
  <si>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</si>
  <si>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</si>
  <si>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</si>
  <si>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</si>
  <si>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</si>
  <si>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</si>
  <si>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</si>
  <si>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</si>
  <si>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</si>
  <si>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</si>
  <si>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</si>
  <si>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</si>
  <si>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</si>
  <si>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</si>
  <si>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</si>
  <si>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</si>
  <si>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</si>
  <si>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</si>
  <si>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</si>
  <si>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</si>
  <si>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</si>
  <si>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П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</si>
  <si>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</si>
  <si>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</si>
  <si>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</si>
  <si>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</si>
  <si>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G_1906_ГОРСЕТЬ</t>
  </si>
  <si>
    <t>H_2012_ГОРСЕТЬ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</si>
  <si>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</si>
  <si>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</si>
  <si>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</si>
  <si>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</si>
  <si>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</si>
  <si>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</si>
  <si>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</si>
  <si>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</si>
  <si>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</si>
  <si>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</si>
  <si>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</si>
  <si>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</si>
  <si>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</si>
  <si>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</si>
  <si>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</si>
  <si>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</si>
  <si>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</si>
  <si>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</si>
  <si>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</si>
  <si>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</si>
  <si>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</si>
  <si>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</si>
  <si>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</si>
  <si>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</si>
  <si>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</si>
  <si>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</si>
  <si>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</si>
  <si>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</si>
  <si>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</si>
  <si>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</si>
  <si>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</si>
  <si>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</si>
  <si>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Номер группы инвести-ционных проектов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</si>
  <si>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</si>
  <si>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</si>
  <si>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</si>
  <si>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</si>
  <si>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</si>
  <si>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</si>
  <si>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</si>
  <si>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</si>
  <si>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</si>
  <si>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</si>
  <si>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</si>
  <si>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</si>
  <si>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</si>
  <si>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  Наименование инвестиционного проекта (группы инвестиционных проектов)</t>
  </si>
  <si>
    <t>Год окончания реализации инвестиционного проекта</t>
  </si>
  <si>
    <t>Утвержденный план</t>
  </si>
  <si>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</si>
  <si>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</si>
  <si>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</si>
  <si>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</si>
  <si>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</si>
  <si>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</si>
  <si>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</si>
  <si>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</si>
  <si>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</si>
  <si>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</si>
  <si>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</si>
  <si>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</si>
  <si>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</si>
  <si>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</si>
  <si>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</si>
  <si>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</si>
  <si>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</si>
  <si>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</si>
  <si>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1.2.1.1.1</t>
  </si>
  <si>
    <t>1.2.1.1.2</t>
  </si>
  <si>
    <t>1.2.1.1.3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</si>
  <si>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</si>
  <si>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</si>
  <si>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</si>
  <si>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</si>
  <si>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</si>
  <si>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</si>
  <si>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</si>
  <si>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</si>
  <si>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</si>
  <si>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</si>
  <si>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</si>
  <si>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</si>
  <si>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</si>
  <si>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3.2.3.2</t>
  </si>
  <si>
    <t>3.2.3.3</t>
  </si>
  <si>
    <t>3.2.3.4</t>
  </si>
  <si>
    <t>3.2.3.5</t>
  </si>
  <si>
    <t>3.2.3.6</t>
  </si>
  <si>
    <t>3.2.3.7</t>
  </si>
  <si>
    <t>3.2.3.8</t>
  </si>
  <si>
    <t>G_1907_ГОРСЕТЬ</t>
  </si>
  <si>
    <t xml:space="preserve"> СтроительствоТП - 10/0,4 кВ Р= 160 кВа, по проекту реконструкции электроснабжения  ул. Западная, ул. Маресьева, ул. Заречная.</t>
  </si>
  <si>
    <t>-</t>
  </si>
  <si>
    <t>Реконструкция КЛ-10 кВ РТП-19 "Горно-Алтайская" ТП-103 протяженность по трассе 0,760 км (замена на новый тип кабеля, увеличение сечения )</t>
  </si>
  <si>
    <t>Утвержденный план 
на 01.01.2020 года</t>
  </si>
  <si>
    <t>ноябрь 2019</t>
  </si>
  <si>
    <t>Реконструкция электроснабжения  ул. Западная, ул. Маресьева, ул. Заречная ВЛ-0,4 кВ протяженность по трассе 1,778 км (замена деревянных опор на ж/б опоры, голого провода на СИП 4, увеличение сечения провода)</t>
  </si>
  <si>
    <t>План</t>
  </si>
  <si>
    <t xml:space="preserve">Фактический объем финансирования на 01.01.2021 года,
млн рублей 
(с НДС) </t>
  </si>
  <si>
    <t>Реконструкция ВЛ-10 кВ. Л 19-18-  ул. Больничная протяженность по трассе 2,370 км (замена деревянных опор на ж/б опоры, голого провода на СИП 3, увеличение сечения провода)</t>
  </si>
  <si>
    <t>Реконструкция ВЛ-10 кВ. Л 2-3-  от ул. Заречная до Пионерский остров протяженность по трассе 1,950 км (замена деревянных опор на ж/б опоры, голого провода на СИП 3, увеличение сечения провода)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</si>
  <si>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</si>
  <si>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Реконструкция ВЛ-10 кВ. Л 19-27-  от ул. Промышленная, пер. Технологический протяженность по трассе 1,120 км (замена деревянных опор на ж/б опоры, голого провода на СИП 3, увеличение сечения провода)</t>
  </si>
  <si>
    <t>Реконструкция ВЛ-10 кВ. Л 1-3-  от ул. Северная протяженность по трассе 0,700 км (замена деревянных опор на ж/б опоры, голого провода на СИП 3, увеличение сечения провода)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</si>
  <si>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</si>
  <si>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план</t>
  </si>
  <si>
    <t>Утвержденный план 
на 01.01.2021 года</t>
  </si>
  <si>
    <t xml:space="preserve">Предложение по корректировке утвержденного плана на 01.01.2021 года </t>
  </si>
  <si>
    <t>План 2021
года</t>
  </si>
  <si>
    <t>План 2022
года</t>
  </si>
  <si>
    <t>План 2023
года</t>
  </si>
  <si>
    <t>1.2.2.2.1</t>
  </si>
  <si>
    <t>Модернизация ВЛ-10 кВ. Л 1-4  ул. Мамонтова протяженность по трассе 0,500 км (Перевод в КЛ-10 кВ)</t>
  </si>
  <si>
    <t>1.2.2.1.14</t>
  </si>
  <si>
    <t>Реконструкция КТП-11 (250 кВа) ул. Ленинградская, ул. Каясинская, пер. Кокышева  (замена КТП на ГКТП (киоскового закрытого типа))</t>
  </si>
  <si>
    <t>Реконструкция КТП-166 (160 кВА)  ул. Каясинская, пер. Кокышева  (замена КТП на ГКТП (киоскового закрытого типа))</t>
  </si>
  <si>
    <t>Реконструкция КТП-156 (250 кВа) ул. Ленинградская, ул. Каясинская, пер. Кокышева  (замена КТП на ГКТП (киоскового закрытого типа))</t>
  </si>
  <si>
    <t>Реконструкция ВЛ-0,4 кВ. от КТП-156  ул. Каясинская, пер. Кокышева  протяженность по трассе 1,030 км (замена деревянных опор на ж/б опоры, голого провода на СИП 4, увеличение сечения провода)</t>
  </si>
  <si>
    <t>1.2.2.1.15</t>
  </si>
  <si>
    <t>1.2.2.1.16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</si>
  <si>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</si>
  <si>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</si>
  <si>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Реконструкция ВЛ-10 кВ. Л 1-6-  от ул. Пушкина, Оконечная, Родниковая, Набережная протяженность по трассе 3,890м (замена деревянных опор на ж/б опоры, голого провода на СИП 3, увеличение сечения провода)</t>
  </si>
  <si>
    <t>Реконструкция ВЛ-10 кВ. Л 19-9  пер. Гранитный, ул. Поселковая, ул. Гончарная протяженность по трассе 1,980 км (замена деревянных опор на ж/б опоры, голого провода на СИП 3, увеличение сечения провода)</t>
  </si>
  <si>
    <t>1.6.3</t>
  </si>
  <si>
    <t>K_2101_ГОРСЕТЬ</t>
  </si>
  <si>
    <t>K_2102_ГОРСЕТЬ</t>
  </si>
  <si>
    <t>K_2301_ГОРСЕТЬ</t>
  </si>
  <si>
    <t>K_2103_ГОРСЕТЬ</t>
  </si>
  <si>
    <t>K_2104_ГОРСЕТЬ</t>
  </si>
  <si>
    <t>K_2105_ГОРСЕТЬ</t>
  </si>
  <si>
    <t>K_2201_ГОРСЕТЬ</t>
  </si>
  <si>
    <t>K_2202_ГОРСЕТЬ</t>
  </si>
  <si>
    <t>K_2302_ГОРСЕТЬ</t>
  </si>
  <si>
    <t>K_2303_ГОРСЕТЬ</t>
  </si>
  <si>
    <t>K_2304_ГОРСЕТЬ</t>
  </si>
  <si>
    <t>K_2305_ГОРСЕТЬ</t>
  </si>
  <si>
    <t>K_2401_ГОРСЕТЬ</t>
  </si>
  <si>
    <t>K_2402_ГОРСЕТЬ</t>
  </si>
  <si>
    <t>K_2501_ГОРСЕТЬ</t>
  </si>
  <si>
    <t>K_2502_ГОРСЕТЬ</t>
  </si>
  <si>
    <t>K_2503_ГОРСЕТЬ</t>
  </si>
  <si>
    <t>K_2106_ГОРСЕТЬ</t>
  </si>
  <si>
    <t xml:space="preserve"> Утвержденный план 2020
года</t>
  </si>
  <si>
    <t>Предложение по корректировке утвержденного плана 2020 года</t>
  </si>
  <si>
    <t>Финансирование капитальных вложений 
2020 года в прогнозных ценах, млн рублей (с НДС)</t>
  </si>
  <si>
    <t xml:space="preserve">                                                          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</si>
  <si>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План 2025
года</t>
  </si>
  <si>
    <t xml:space="preserve"> План 2024
года</t>
  </si>
  <si>
    <t>Предложение по корректировке утвержденного плана 2025 года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</si>
  <si>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</si>
  <si>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</si>
  <si>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</si>
  <si>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</si>
  <si>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</si>
  <si>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</si>
  <si>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</si>
  <si>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</si>
  <si>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</si>
  <si>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</si>
  <si>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Предложение по корректировке утвержденного плана 2023 года</t>
  </si>
  <si>
    <t>Предложение по корректировке утвержденного плана 2024 года</t>
  </si>
  <si>
    <t>Предложение по корректировке утвержденного  плана 2022 года</t>
  </si>
  <si>
    <t>32.1</t>
  </si>
  <si>
    <t>Итого за период реализации инвестиционной программы
(План)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</si>
  <si>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</si>
  <si>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</si>
  <si>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</si>
  <si>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</si>
  <si>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</si>
  <si>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</si>
  <si>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</si>
  <si>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</si>
  <si>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</si>
  <si>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</si>
  <si>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</si>
  <si>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</si>
  <si>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</si>
  <si>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</si>
  <si>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</si>
  <si>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</si>
  <si>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</si>
  <si>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</si>
  <si>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</si>
  <si>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</si>
  <si>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</si>
  <si>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</si>
  <si>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</si>
  <si>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</si>
  <si>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</si>
  <si>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</si>
  <si>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</si>
  <si>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</si>
  <si>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</si>
  <si>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</si>
  <si>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</si>
  <si>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</si>
  <si>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</si>
  <si>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</si>
  <si>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</si>
  <si>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</si>
  <si>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</si>
  <si>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</si>
  <si>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</si>
  <si>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</si>
  <si>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</si>
  <si>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</si>
  <si>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</si>
  <si>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</si>
  <si>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</si>
  <si>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</si>
  <si>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</si>
  <si>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</si>
  <si>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</si>
  <si>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Предложение по корректировке утвержденного плана 2021 года</t>
  </si>
  <si>
    <t>K_2110_ГОРСЕТЬ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</si>
  <si>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</si>
  <si>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2021 год</t>
    </r>
  </si>
  <si>
    <t>Реконструкция ВЛ-10 кВ. Л 19-8  ул. Поселковая, ул. Гончарная протяженность по трассе 3,830 км (замена деревянных опор на ж/б опоры, голого провода на СИП 3, увеличение сечения провода)</t>
  </si>
  <si>
    <t>Реконструкция ВЛ-0,4 кВ. от КТП-166  ул. Каясинская, пер. Кокышева  протяженность по трассе 1,920 км (замена деревянных опор на ж/б опоры, голого провода на СИП 4, увеличение сечения провода)</t>
  </si>
  <si>
    <t>Реконструкция ВЛ-0,4 кВ. от КТП-11  ул. Ленинградская, ул. Каясинская, пер. Кокышева  протяженность по трассе 3,264 км (замена деревянных опор на ж/б опоры, голого провода на СИП 4, увеличение сечения провода)</t>
  </si>
  <si>
    <t>LADA NIVA 21310, УАЗ-374195, специальный грузопасажирский, автомобиль Покупка 2 единиц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</si>
</sst>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"/>
    <numFmt numFmtId="165" formatCode="0.0000"/>
    <numFmt numFmtId="166" formatCode="#,##0.00;[White][=0]\ General;General"/>
    <numFmt numFmtId="167" formatCode="###0;[White][=0]\ General;General"/>
    <numFmt numFmtId="168" formatCode="#,##0.000"/>
    <numFmt numFmtId="169" formatCode="#,##0.0000"/>
    <numFmt numFmtId="170" formatCode="0.00000"/>
  </numFmts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6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Calibri"/>
      <family val="2"/>
      <charset val="204"/>
    </font>
    <font>
      <sz val="14"/>
      <color theme="0"/>
      <name val="Times New Roman"/>
      <family val="1"/>
      <charset val="204"/>
    </font>
    <font>
      <u/>
      <sz val="10"/>
      <color theme="10"/>
      <name val="Arial Cyr"/>
      <charset val="204"/>
    </font>
    <font>
      <u/>
      <sz val="12"/>
      <name val="Arial Cyr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</fonts>
  <fills count="1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4" fillId="0" borderId="0"/>
    <xf numFmtId="0" fontId="19" fillId="0" borderId="0" applyNumberFormat="0" applyFill="0" applyBorder="0" applyAlignment="0" applyProtection="0"/>
  </cellStyleXfs>
  <cellXfs count="224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/>
    <xf numFmtId="0" fontId="1" fillId="0" borderId="2" xfId="0" applyFont="1" applyFill="1" applyBorder="1" applyAlignment="1">
      <alignment vertical="center" textRotation="90" wrapText="1"/>
    </xf>
    <xf numFmtId="0" fontId="0" fillId="2" borderId="1" xfId="0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7" fontId="1" fillId="0" borderId="1" xfId="0" applyNumberFormat="1" applyFont="1" applyFill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167" fontId="1" fillId="5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168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" fontId="0" fillId="0" borderId="0" xfId="0" applyNumberForma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3" fillId="2" borderId="1" xfId="0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0" fontId="9" fillId="5" borderId="0" xfId="0" applyFont="1" applyFill="1" applyAlignment="1">
      <alignment horizontal="center"/>
    </xf>
    <xf numFmtId="164" fontId="1" fillId="5" borderId="0" xfId="0" applyNumberFormat="1" applyFont="1" applyFill="1" applyAlignment="1"/>
    <xf numFmtId="0" fontId="1" fillId="5" borderId="0" xfId="0" applyFont="1" applyFill="1" applyAlignment="1"/>
    <xf numFmtId="165" fontId="1" fillId="5" borderId="0" xfId="0" applyNumberFormat="1" applyFont="1" applyFill="1" applyAlignment="1"/>
    <xf numFmtId="2" fontId="1" fillId="5" borderId="0" xfId="0" applyNumberFormat="1" applyFont="1" applyFill="1" applyAlignment="1"/>
    <xf numFmtId="49" fontId="5" fillId="7" borderId="1" xfId="0" applyNumberFormat="1" applyFont="1" applyFill="1" applyBorder="1" applyAlignment="1">
      <alignment horizontal="center" vertical="center"/>
    </xf>
    <xf numFmtId="166" fontId="1" fillId="7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 vertical="center"/>
    </xf>
    <xf numFmtId="166" fontId="1" fillId="7" borderId="1" xfId="0" applyNumberFormat="1" applyFont="1" applyFill="1" applyBorder="1" applyAlignment="1">
      <alignment horizontal="left" vertical="center" wrapText="1"/>
    </xf>
    <xf numFmtId="166" fontId="11" fillId="7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2" fontId="5" fillId="6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168" fontId="1" fillId="8" borderId="1" xfId="0" applyNumberFormat="1" applyFont="1" applyFill="1" applyBorder="1" applyAlignment="1">
      <alignment horizontal="center" vertical="center" wrapText="1"/>
    </xf>
    <xf numFmtId="4" fontId="1" fillId="8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/>
    <xf numFmtId="168" fontId="1" fillId="5" borderId="0" xfId="0" applyNumberFormat="1" applyFont="1" applyFill="1" applyAlignment="1">
      <alignment horizontal="center"/>
    </xf>
    <xf numFmtId="0" fontId="0" fillId="9" borderId="0" xfId="0" applyFill="1"/>
    <xf numFmtId="0" fontId="0" fillId="8" borderId="0" xfId="0" applyFill="1"/>
    <xf numFmtId="166" fontId="1" fillId="8" borderId="1" xfId="0" applyNumberFormat="1" applyFont="1" applyFill="1" applyBorder="1" applyAlignment="1">
      <alignment horizontal="center" vertical="center" wrapText="1"/>
    </xf>
    <xf numFmtId="167" fontId="1" fillId="8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5" fontId="15" fillId="8" borderId="0" xfId="0" applyNumberFormat="1" applyFont="1" applyFill="1" applyAlignment="1"/>
    <xf numFmtId="0" fontId="1" fillId="8" borderId="0" xfId="0" applyFont="1" applyFill="1" applyAlignment="1"/>
    <xf numFmtId="164" fontId="1" fillId="8" borderId="0" xfId="0" applyNumberFormat="1" applyFont="1" applyFill="1" applyAlignment="1"/>
    <xf numFmtId="164" fontId="15" fillId="8" borderId="0" xfId="0" applyNumberFormat="1" applyFont="1" applyFill="1" applyAlignment="1"/>
    <xf numFmtId="165" fontId="1" fillId="8" borderId="0" xfId="0" applyNumberFormat="1" applyFont="1" applyFill="1" applyAlignment="1"/>
    <xf numFmtId="49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textRotation="90" wrapText="1"/>
    </xf>
    <xf numFmtId="0" fontId="1" fillId="8" borderId="3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vertical="center" wrapText="1"/>
    </xf>
    <xf numFmtId="168" fontId="1" fillId="0" borderId="1" xfId="0" applyNumberFormat="1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0" fontId="1" fillId="8" borderId="0" xfId="0" applyFont="1" applyFill="1"/>
    <xf numFmtId="0" fontId="3" fillId="8" borderId="0" xfId="0" applyFont="1" applyFill="1" applyAlignment="1">
      <alignment horizontal="center"/>
    </xf>
    <xf numFmtId="0" fontId="8" fillId="8" borderId="0" xfId="0" applyFont="1" applyFill="1" applyAlignment="1">
      <alignment vertical="center"/>
    </xf>
    <xf numFmtId="0" fontId="9" fillId="8" borderId="0" xfId="0" applyFont="1" applyFill="1" applyAlignment="1">
      <alignment vertical="top"/>
    </xf>
    <xf numFmtId="0" fontId="3" fillId="8" borderId="0" xfId="0" applyFont="1" applyFill="1" applyAlignment="1">
      <alignment vertical="center"/>
    </xf>
    <xf numFmtId="0" fontId="3" fillId="8" borderId="0" xfId="0" applyFont="1" applyFill="1" applyAlignment="1">
      <alignment horizontal="center" vertical="center"/>
    </xf>
    <xf numFmtId="168" fontId="3" fillId="0" borderId="0" xfId="0" applyNumberFormat="1" applyFont="1" applyFill="1" applyAlignment="1">
      <alignment horizontal="center" vertical="center"/>
    </xf>
    <xf numFmtId="168" fontId="1" fillId="0" borderId="0" xfId="0" applyNumberFormat="1" applyFont="1"/>
    <xf numFmtId="164" fontId="16" fillId="8" borderId="0" xfId="0" applyNumberFormat="1" applyFont="1" applyFill="1"/>
    <xf numFmtId="0" fontId="16" fillId="8" borderId="0" xfId="0" applyFont="1" applyFill="1"/>
    <xf numFmtId="2" fontId="16" fillId="8" borderId="0" xfId="0" applyNumberFormat="1" applyFont="1" applyFill="1"/>
    <xf numFmtId="0" fontId="16" fillId="0" borderId="0" xfId="0" applyFont="1"/>
    <xf numFmtId="165" fontId="16" fillId="5" borderId="0" xfId="0" applyNumberFormat="1" applyFont="1" applyFill="1"/>
    <xf numFmtId="0" fontId="17" fillId="8" borderId="0" xfId="0" applyFont="1" applyFill="1"/>
    <xf numFmtId="0" fontId="17" fillId="0" borderId="0" xfId="0" applyFont="1"/>
    <xf numFmtId="164" fontId="1" fillId="5" borderId="0" xfId="0" applyNumberFormat="1" applyFont="1" applyFill="1" applyAlignment="1">
      <alignment horizontal="center"/>
    </xf>
    <xf numFmtId="2" fontId="1" fillId="0" borderId="0" xfId="0" applyNumberFormat="1" applyFont="1" applyFill="1" applyAlignment="1"/>
    <xf numFmtId="170" fontId="1" fillId="0" borderId="0" xfId="0" applyNumberFormat="1" applyFont="1" applyFill="1" applyAlignme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11" borderId="1" xfId="0" applyFont="1" applyFill="1" applyBorder="1" applyAlignment="1">
      <alignment vertical="center" wrapText="1"/>
    </xf>
    <xf numFmtId="166" fontId="1" fillId="11" borderId="1" xfId="0" applyNumberFormat="1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left" vertical="center" wrapText="1"/>
    </xf>
    <xf numFmtId="1" fontId="1" fillId="8" borderId="1" xfId="0" applyNumberFormat="1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168" fontId="1" fillId="11" borderId="1" xfId="0" applyNumberFormat="1" applyFont="1" applyFill="1" applyBorder="1" applyAlignment="1">
      <alignment horizontal="center" vertical="center" wrapText="1"/>
    </xf>
    <xf numFmtId="168" fontId="0" fillId="0" borderId="0" xfId="0" applyNumberFormat="1"/>
    <xf numFmtId="0" fontId="1" fillId="12" borderId="1" xfId="0" applyFont="1" applyFill="1" applyBorder="1" applyAlignment="1">
      <alignment vertical="center" wrapText="1"/>
    </xf>
    <xf numFmtId="166" fontId="1" fillId="12" borderId="1" xfId="0" applyNumberFormat="1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1" fillId="8" borderId="4" xfId="0" applyFont="1" applyFill="1" applyBorder="1" applyAlignment="1">
      <alignment vertical="center" wrapText="1"/>
    </xf>
    <xf numFmtId="165" fontId="9" fillId="0" borderId="0" xfId="0" applyNumberFormat="1" applyFont="1" applyAlignment="1">
      <alignment vertical="top"/>
    </xf>
    <xf numFmtId="0" fontId="1" fillId="15" borderId="1" xfId="0" applyFont="1" applyFill="1" applyBorder="1" applyAlignment="1">
      <alignment vertical="center" wrapText="1"/>
    </xf>
    <xf numFmtId="166" fontId="1" fillId="15" borderId="1" xfId="0" applyNumberFormat="1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vertical="center" wrapText="1"/>
    </xf>
    <xf numFmtId="166" fontId="1" fillId="14" borderId="1" xfId="0" applyNumberFormat="1" applyFont="1" applyFill="1" applyBorder="1" applyAlignment="1">
      <alignment horizontal="center" vertical="center" wrapText="1"/>
    </xf>
    <xf numFmtId="0" fontId="1" fillId="13" borderId="4" xfId="0" applyFont="1" applyFill="1" applyBorder="1" applyAlignment="1">
      <alignment vertical="center" wrapText="1"/>
    </xf>
    <xf numFmtId="166" fontId="1" fillId="13" borderId="1" xfId="0" applyNumberFormat="1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vertical="center" wrapText="1"/>
    </xf>
    <xf numFmtId="165" fontId="1" fillId="0" borderId="0" xfId="0" applyNumberFormat="1" applyFont="1"/>
    <xf numFmtId="165" fontId="3" fillId="0" borderId="0" xfId="0" applyNumberFormat="1" applyFont="1" applyFill="1" applyAlignment="1">
      <alignment vertical="center"/>
    </xf>
    <xf numFmtId="0" fontId="1" fillId="13" borderId="1" xfId="0" applyFont="1" applyFill="1" applyBorder="1" applyAlignment="1">
      <alignment horizontal="left" vertical="center" wrapText="1"/>
    </xf>
    <xf numFmtId="0" fontId="18" fillId="0" borderId="0" xfId="0" applyFont="1" applyFill="1" applyAlignment="1"/>
    <xf numFmtId="164" fontId="18" fillId="0" borderId="0" xfId="0" applyNumberFormat="1" applyFont="1" applyFill="1" applyAlignment="1"/>
    <xf numFmtId="168" fontId="18" fillId="0" borderId="0" xfId="0" applyNumberFormat="1" applyFont="1" applyFill="1" applyAlignment="1"/>
    <xf numFmtId="0" fontId="18" fillId="8" borderId="0" xfId="0" applyFont="1" applyFill="1" applyAlignment="1"/>
    <xf numFmtId="169" fontId="18" fillId="8" borderId="0" xfId="0" applyNumberFormat="1" applyFont="1" applyFill="1" applyAlignme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/>
    <xf numFmtId="164" fontId="2" fillId="0" borderId="0" xfId="0" applyNumberFormat="1" applyFont="1" applyFill="1" applyAlignment="1"/>
    <xf numFmtId="168" fontId="2" fillId="0" borderId="0" xfId="0" applyNumberFormat="1" applyFont="1" applyFill="1" applyAlignment="1"/>
    <xf numFmtId="2" fontId="2" fillId="0" borderId="0" xfId="0" applyNumberFormat="1" applyFont="1" applyFill="1" applyAlignment="1"/>
    <xf numFmtId="0" fontId="0" fillId="8" borderId="0" xfId="0" applyFont="1" applyFill="1"/>
    <xf numFmtId="0" fontId="0" fillId="8" borderId="6" xfId="0" applyFill="1" applyBorder="1" applyAlignment="1">
      <alignment vertical="center" wrapText="1"/>
    </xf>
    <xf numFmtId="0" fontId="0" fillId="8" borderId="7" xfId="0" applyFill="1" applyBorder="1" applyAlignment="1">
      <alignment vertical="center" wrapText="1"/>
    </xf>
    <xf numFmtId="168" fontId="10" fillId="2" borderId="1" xfId="0" applyNumberFormat="1" applyFont="1" applyFill="1" applyBorder="1" applyAlignment="1">
      <alignment horizontal="center" vertical="center"/>
    </xf>
    <xf numFmtId="168" fontId="9" fillId="6" borderId="1" xfId="0" applyNumberFormat="1" applyFont="1" applyFill="1" applyBorder="1" applyAlignment="1">
      <alignment horizontal="center" vertical="center"/>
    </xf>
    <xf numFmtId="168" fontId="9" fillId="3" borderId="1" xfId="0" applyNumberFormat="1" applyFont="1" applyFill="1" applyBorder="1" applyAlignment="1">
      <alignment horizontal="center" vertical="center"/>
    </xf>
    <xf numFmtId="168" fontId="9" fillId="4" borderId="1" xfId="0" applyNumberFormat="1" applyFont="1" applyFill="1" applyBorder="1" applyAlignment="1">
      <alignment horizontal="center" vertical="center"/>
    </xf>
    <xf numFmtId="168" fontId="1" fillId="4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164" fontId="1" fillId="12" borderId="1" xfId="0" applyNumberFormat="1" applyFont="1" applyFill="1" applyBorder="1" applyAlignment="1">
      <alignment horizontal="center" vertical="center" wrapText="1"/>
    </xf>
    <xf numFmtId="164" fontId="1" fillId="8" borderId="1" xfId="2" applyNumberFormat="1" applyFont="1" applyFill="1" applyBorder="1" applyAlignment="1">
      <alignment horizontal="center" vertical="center"/>
    </xf>
    <xf numFmtId="164" fontId="1" fillId="8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164" fontId="1" fillId="5" borderId="1" xfId="2" applyNumberFormat="1" applyFont="1" applyFill="1" applyBorder="1" applyAlignment="1">
      <alignment horizontal="center" vertical="center"/>
    </xf>
    <xf numFmtId="164" fontId="1" fillId="11" borderId="1" xfId="0" applyNumberFormat="1" applyFont="1" applyFill="1" applyBorder="1" applyAlignment="1">
      <alignment horizontal="center" vertical="center" wrapText="1"/>
    </xf>
    <xf numFmtId="164" fontId="1" fillId="15" borderId="1" xfId="0" applyNumberFormat="1" applyFont="1" applyFill="1" applyBorder="1" applyAlignment="1">
      <alignment horizontal="center" vertical="center" wrapText="1"/>
    </xf>
    <xf numFmtId="164" fontId="1" fillId="16" borderId="1" xfId="0" applyNumberFormat="1" applyFont="1" applyFill="1" applyBorder="1" applyAlignment="1">
      <alignment horizontal="center" vertical="center" wrapText="1"/>
    </xf>
    <xf numFmtId="164" fontId="1" fillId="16" borderId="1" xfId="0" applyNumberFormat="1" applyFont="1" applyFill="1" applyBorder="1" applyAlignment="1">
      <alignment horizontal="center" vertical="center"/>
    </xf>
    <xf numFmtId="164" fontId="1" fillId="14" borderId="1" xfId="0" applyNumberFormat="1" applyFont="1" applyFill="1" applyBorder="1" applyAlignment="1">
      <alignment horizontal="center" vertical="center" wrapText="1"/>
    </xf>
    <xf numFmtId="164" fontId="1" fillId="13" borderId="1" xfId="0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168" fontId="1" fillId="12" borderId="1" xfId="0" applyNumberFormat="1" applyFont="1" applyFill="1" applyBorder="1" applyAlignment="1">
      <alignment horizontal="center" vertical="center" wrapText="1"/>
    </xf>
    <xf numFmtId="49" fontId="1" fillId="11" borderId="1" xfId="0" applyNumberFormat="1" applyFont="1" applyFill="1" applyBorder="1" applyAlignment="1">
      <alignment horizontal="center" vertical="center" wrapText="1"/>
    </xf>
    <xf numFmtId="164" fontId="1" fillId="11" borderId="1" xfId="0" applyNumberFormat="1" applyFont="1" applyFill="1" applyBorder="1" applyAlignment="1">
      <alignment horizontal="center" vertical="center"/>
    </xf>
    <xf numFmtId="164" fontId="16" fillId="0" borderId="0" xfId="0" applyNumberFormat="1" applyFont="1"/>
    <xf numFmtId="0" fontId="3" fillId="11" borderId="0" xfId="0" applyFont="1" applyFill="1" applyAlignment="1">
      <alignment horizontal="right" vertical="center"/>
    </xf>
    <xf numFmtId="0" fontId="3" fillId="11" borderId="0" xfId="0" applyFont="1" applyFill="1" applyAlignment="1">
      <alignment horizontal="center" vertical="center"/>
    </xf>
    <xf numFmtId="0" fontId="0" fillId="11" borderId="0" xfId="0" applyFill="1"/>
    <xf numFmtId="0" fontId="1" fillId="11" borderId="0" xfId="0" applyFont="1" applyFill="1" applyAlignment="1"/>
    <xf numFmtId="0" fontId="22" fillId="11" borderId="0" xfId="0" applyFont="1" applyFill="1" applyAlignment="1"/>
    <xf numFmtId="170" fontId="3" fillId="11" borderId="0" xfId="0" applyNumberFormat="1" applyFont="1" applyFill="1" applyAlignment="1"/>
    <xf numFmtId="164" fontId="9" fillId="8" borderId="1" xfId="0" applyNumberFormat="1" applyFont="1" applyFill="1" applyBorder="1" applyAlignment="1">
      <alignment horizontal="center" vertical="center"/>
    </xf>
    <xf numFmtId="14" fontId="1" fillId="12" borderId="1" xfId="0" applyNumberFormat="1" applyFont="1" applyFill="1" applyBorder="1" applyAlignment="1">
      <alignment horizontal="center" vertical="center" wrapText="1"/>
    </xf>
    <xf numFmtId="0" fontId="20" fillId="8" borderId="0" xfId="8" applyFont="1" applyFill="1" applyAlignment="1">
      <alignment horizontal="center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 wrapText="1"/>
    </xf>
    <xf numFmtId="0" fontId="1" fillId="11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8" borderId="5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</cellXfs>
  <cellStyles count="9">
    <cellStyle name="Гиперссылка" xfId="8" builtinId="8"/>
    <cellStyle name="Обычный" xfId="0" builtinId="0"/>
    <cellStyle name="Обычный 10" xfId="1"/>
    <cellStyle name="Обычный 110" xfId="2"/>
    <cellStyle name="Обычный 3" xfId="3"/>
    <cellStyle name="Обычный 3 2" xfId="4"/>
    <cellStyle name="Обычный 4" xfId="5"/>
    <cellStyle name="Обычный 5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EMP\Temp1_Proekt_itog_IPR_2021-2025_RA.zip\Proekt_itog_IPR_2021-2025_RA\&#1045;0412_1020400747597_84\&#1056;&#1072;&#1089;&#1095;&#1077;&#1090;&#1099;%20&#1074;%20&#1087;&#1088;&#1086;&#1075;&#1085;&#1086;&#1079;&#1085;&#1099;&#1079;%20&#1094;&#1077;&#1085;&#1072;&#1093;%202021-2025%20(&#1055;&#1088;.%20&#1052;&#1069;%20&#8470;10%20&#1086;&#1090;%2017.01.19&#1075;.)\&#1048;&#1085;&#1074;&#1077;&#1089;&#1090;.%20&#1088;&#1072;&#1089;&#1095;&#1077;&#1090;&#1099;%20&#1074;%20&#1087;&#1088;&#1086;&#1075;&#1085;&#1086;&#1079;&#1085;&#1099;&#1093;%2021-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2018"/>
      <sheetName val="КЛ и ВЛ-10"/>
      <sheetName val="ВЛ-0,4"/>
      <sheetName val="КТП"/>
    </sheetNames>
    <sheetDataSet>
      <sheetData sheetId="0"/>
      <sheetData sheetId="1">
        <row r="6">
          <cell r="H6">
            <v>2056.4202456000003</v>
          </cell>
          <cell r="I6">
            <v>2198.3132425464</v>
          </cell>
        </row>
        <row r="7">
          <cell r="H7">
            <v>3157.6515768000004</v>
          </cell>
        </row>
        <row r="13">
          <cell r="L13">
            <v>7785.7701442920015</v>
          </cell>
          <cell r="M13">
            <v>8322.9882842481493</v>
          </cell>
        </row>
        <row r="14">
          <cell r="L14">
            <v>6472.5641583119996</v>
          </cell>
          <cell r="M14">
            <v>6919.1710852355272</v>
          </cell>
        </row>
        <row r="16">
          <cell r="L16">
            <v>7610.6760128280002</v>
          </cell>
          <cell r="M16">
            <v>8135.8126577131316</v>
          </cell>
        </row>
        <row r="17">
          <cell r="L17">
            <v>6385.0170925799994</v>
          </cell>
          <cell r="O17">
            <v>7756.2856790172173</v>
          </cell>
        </row>
        <row r="19">
          <cell r="L19">
            <v>14165.442891179997</v>
          </cell>
        </row>
        <row r="21">
          <cell r="L21">
            <v>6903.8073377280016</v>
          </cell>
          <cell r="P21">
            <v>8956.774663251299</v>
          </cell>
        </row>
        <row r="22">
          <cell r="L22">
            <v>4195.0386273599997</v>
          </cell>
        </row>
        <row r="23">
          <cell r="L23">
            <v>2737.22268708</v>
          </cell>
        </row>
        <row r="25">
          <cell r="L25">
            <v>13350.987343763998</v>
          </cell>
          <cell r="Q25">
            <v>18498.973148286717</v>
          </cell>
        </row>
        <row r="26">
          <cell r="L26">
            <v>2835.5675405399998</v>
          </cell>
          <cell r="Q26">
            <v>3928.9294822905872</v>
          </cell>
        </row>
      </sheetData>
      <sheetData sheetId="2">
        <row r="5">
          <cell r="K5">
            <v>1093.8390225210001</v>
          </cell>
          <cell r="L5">
            <v>1169.3139150749489</v>
          </cell>
        </row>
        <row r="6">
          <cell r="K6">
            <v>1093.8390225210001</v>
          </cell>
          <cell r="L6">
            <v>1169.3139150749489</v>
          </cell>
        </row>
        <row r="7">
          <cell r="K7">
            <v>2057.1966402749999</v>
          </cell>
          <cell r="L7">
            <v>2199.1432084539747</v>
          </cell>
        </row>
        <row r="8">
          <cell r="K8">
            <v>1752.4610673120001</v>
          </cell>
        </row>
        <row r="9">
          <cell r="K9">
            <v>1162.6502809320002</v>
          </cell>
        </row>
        <row r="14">
          <cell r="K14">
            <v>1015.197584337</v>
          </cell>
          <cell r="N14">
            <v>1233.2249656647712</v>
          </cell>
        </row>
        <row r="29">
          <cell r="K29">
            <v>1260.9520786619996</v>
          </cell>
          <cell r="M29">
            <v>1435.5750272755065</v>
          </cell>
        </row>
        <row r="30">
          <cell r="K30">
            <v>631.82057319</v>
          </cell>
          <cell r="M30">
            <v>719.31824526821708</v>
          </cell>
        </row>
        <row r="31">
          <cell r="K31">
            <v>1142.9899213860001</v>
          </cell>
          <cell r="M31">
            <v>1301.2768806491401</v>
          </cell>
        </row>
        <row r="79">
          <cell r="K79">
            <v>4304.26332</v>
          </cell>
          <cell r="M79">
            <v>4900.3392258701997</v>
          </cell>
        </row>
      </sheetData>
      <sheetData sheetId="3">
        <row r="4">
          <cell r="G4">
            <v>1021.976046</v>
          </cell>
          <cell r="H4">
            <v>1092.492393174</v>
          </cell>
        </row>
        <row r="5">
          <cell r="G5">
            <v>964.67754600000001</v>
          </cell>
          <cell r="H5">
            <v>1031.2402966739999</v>
          </cell>
          <cell r="I5">
            <v>1098.2709159578098</v>
          </cell>
        </row>
        <row r="21">
          <cell r="J21">
            <v>1171.8550673269831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mitet-tarifov04.ru/files/shares/2020PR_ENERGY/prikaz_45-VD_25122020.pd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48"/>
  </sheetPr>
  <dimension ref="A1:GS93"/>
  <sheetViews>
    <sheetView tabSelected="1" topLeftCell="Q36" zoomScale="75" zoomScaleNormal="75" workbookViewId="0">
      <selection activeCell="AQ39" sqref="AQ39:AQ40"/>
    </sheetView>
  </sheetViews>
  <sheetFormatPr defaultRowHeight="12.75" x14ac:dyDescent="0.2"/>
  <cols>
    <col min="1" max="1" width="12.140625" customWidth="1"/>
    <col min="2" max="2" width="82.5703125" customWidth="1"/>
    <col min="3" max="3" width="21.7109375" customWidth="1"/>
    <col min="4" max="4" width="12.140625" customWidth="1"/>
    <col min="5" max="5" width="14.7109375" customWidth="1"/>
    <col min="6" max="6" width="12" customWidth="1"/>
    <col min="7" max="7" width="11.85546875" customWidth="1"/>
    <col min="8" max="8" width="12.28515625" style="30" customWidth="1"/>
    <col min="9" max="9" width="13.42578125" customWidth="1"/>
    <col min="10" max="10" width="13.85546875" customWidth="1"/>
    <col min="11" max="11" width="11.140625" customWidth="1"/>
    <col min="12" max="12" width="13.85546875" customWidth="1"/>
    <col min="13" max="13" width="15.7109375" customWidth="1"/>
    <col min="14" max="14" width="17.7109375" customWidth="1"/>
    <col min="15" max="15" width="19.140625" customWidth="1"/>
    <col min="16" max="16" width="20.28515625" customWidth="1"/>
    <col min="17" max="17" width="20.7109375" customWidth="1"/>
    <col min="18" max="18" width="19.140625" customWidth="1"/>
    <col min="19" max="19" width="22.28515625" customWidth="1"/>
    <col min="20" max="20" width="13.7109375" customWidth="1"/>
    <col min="21" max="21" width="13.28515625" customWidth="1"/>
    <col min="22" max="22" width="14.42578125" customWidth="1"/>
    <col min="23" max="23" width="12.7109375" customWidth="1"/>
    <col min="24" max="24" width="16.7109375" customWidth="1"/>
    <col min="25" max="25" width="11.42578125" hidden="1" customWidth="1"/>
    <col min="26" max="27" width="11.5703125" hidden="1" customWidth="1"/>
    <col min="28" max="28" width="11.85546875" hidden="1" customWidth="1"/>
    <col min="29" max="29" width="11.5703125" hidden="1" customWidth="1"/>
    <col min="30" max="30" width="12.42578125" hidden="1" customWidth="1"/>
    <col min="31" max="31" width="8.28515625" hidden="1" customWidth="1"/>
    <col min="32" max="32" width="10.5703125" hidden="1" customWidth="1"/>
    <col min="33" max="33" width="12.140625" hidden="1" customWidth="1"/>
    <col min="34" max="34" width="11.140625" hidden="1" customWidth="1"/>
    <col min="35" max="35" width="13.42578125" customWidth="1"/>
    <col min="36" max="54" width="11.140625" customWidth="1"/>
    <col min="55" max="57" width="13.28515625" customWidth="1"/>
    <col min="58" max="58" width="14.28515625" customWidth="1"/>
    <col min="59" max="59" width="11.42578125" customWidth="1"/>
    <col min="60" max="60" width="11.7109375" style="78" customWidth="1"/>
    <col min="61" max="61" width="8.28515625" style="78" customWidth="1"/>
    <col min="62" max="62" width="10.7109375" style="78" customWidth="1"/>
    <col min="63" max="63" width="11.7109375" style="78" customWidth="1"/>
    <col min="64" max="64" width="12.42578125" style="78" customWidth="1"/>
    <col min="65" max="69" width="11.85546875" customWidth="1"/>
    <col min="70" max="70" width="12.42578125" customWidth="1"/>
    <col min="71" max="72" width="11.7109375" customWidth="1"/>
    <col min="73" max="73" width="11.85546875" customWidth="1"/>
    <col min="74" max="84" width="11.7109375" customWidth="1"/>
    <col min="85" max="85" width="13" customWidth="1"/>
    <col min="86" max="86" width="10.28515625" customWidth="1"/>
    <col min="87" max="87" width="10.85546875" customWidth="1"/>
    <col min="88" max="88" width="12.85546875" customWidth="1"/>
    <col min="89" max="89" width="13.42578125" customWidth="1"/>
    <col min="90" max="90" width="14.42578125" customWidth="1"/>
    <col min="91" max="91" width="9.5703125" customWidth="1"/>
    <col min="92" max="92" width="10.7109375" customWidth="1"/>
    <col min="93" max="93" width="14.140625" customWidth="1"/>
    <col min="94" max="94" width="15.85546875" customWidth="1"/>
    <col min="95" max="95" width="59" customWidth="1"/>
    <col min="96" max="201" width="9.140625" style="78"/>
  </cols>
  <sheetData>
    <row r="1" spans="1:201" ht="15.75" x14ac:dyDescent="0.25">
      <c r="A1" s="1"/>
      <c r="B1" s="8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4"/>
      <c r="BI1" s="94"/>
      <c r="BJ1" s="94"/>
      <c r="BK1" s="94"/>
      <c r="BL1" s="94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</row>
    <row r="2" spans="1:201" ht="15.75" x14ac:dyDescent="0.25">
      <c r="A2" s="1"/>
      <c r="B2" s="8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4"/>
      <c r="BI2" s="94"/>
      <c r="BJ2" s="94"/>
      <c r="BK2" s="94"/>
      <c r="BL2" s="94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</row>
    <row r="3" spans="1:201" ht="18.75" x14ac:dyDescent="0.25">
      <c r="A3" s="195" t="s">
        <v>0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4"/>
      <c r="BI3" s="94"/>
      <c r="BJ3" s="94"/>
      <c r="BK3" s="94"/>
      <c r="BL3" s="94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</row>
    <row r="4" spans="1:201" ht="18.75" x14ac:dyDescent="0.3">
      <c r="A4" s="196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2"/>
      <c r="Z4" s="2"/>
      <c r="AA4" s="2"/>
      <c r="AB4" s="2"/>
      <c r="AC4" s="2"/>
      <c r="AD4" s="2"/>
      <c r="AE4" s="2"/>
      <c r="AF4" s="2"/>
      <c r="AG4" s="2"/>
      <c r="AH4" s="2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95"/>
      <c r="BI4" s="95"/>
      <c r="BJ4" s="95"/>
      <c r="BK4" s="95"/>
      <c r="BL4" s="95"/>
      <c r="BM4" s="2"/>
      <c r="BN4" s="2"/>
      <c r="BO4" s="2"/>
      <c r="BP4" s="2"/>
      <c r="BQ4" s="2"/>
      <c r="BR4" s="2"/>
      <c r="BS4" s="2"/>
      <c r="BT4" s="2"/>
      <c r="BU4" s="2"/>
      <c r="BV4" s="2"/>
      <c r="BW4" s="113"/>
      <c r="BX4" s="113"/>
      <c r="BY4" s="113"/>
      <c r="BZ4" s="113"/>
      <c r="CA4" s="113"/>
      <c r="CB4" s="113"/>
      <c r="CC4" s="113"/>
      <c r="CD4" s="113"/>
      <c r="CE4" s="113"/>
      <c r="CF4" s="113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</row>
    <row r="5" spans="1:201" ht="18.75" x14ac:dyDescent="0.2">
      <c r="A5" s="197" t="s">
        <v>1</v>
      </c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124"/>
      <c r="BD5" s="32"/>
      <c r="BE5" s="124"/>
      <c r="BF5" s="33"/>
      <c r="BG5" s="33"/>
      <c r="BH5" s="96"/>
      <c r="BI5" s="96"/>
      <c r="BJ5" s="96"/>
      <c r="BK5" s="96"/>
      <c r="BL5" s="96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</row>
    <row r="6" spans="1:201" ht="15.75" x14ac:dyDescent="0.2">
      <c r="A6" s="198" t="s">
        <v>2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126"/>
      <c r="BF6" s="34"/>
      <c r="BG6" s="34"/>
      <c r="BH6" s="97"/>
      <c r="BI6" s="97"/>
      <c r="BJ6" s="97"/>
      <c r="BK6" s="97"/>
      <c r="BL6" s="97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</row>
    <row r="7" spans="1:201" ht="18.75" x14ac:dyDescent="0.3">
      <c r="A7" s="199"/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9"/>
      <c r="Z7" s="101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134"/>
      <c r="BF7" s="9"/>
      <c r="BG7" s="9"/>
      <c r="BH7" s="94"/>
      <c r="BI7" s="94"/>
      <c r="BJ7" s="94"/>
      <c r="BK7" s="94"/>
      <c r="BL7" s="94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101"/>
      <c r="CO7" s="9"/>
      <c r="CP7" s="9"/>
      <c r="CQ7" s="10"/>
    </row>
    <row r="8" spans="1:201" ht="18.75" x14ac:dyDescent="0.3">
      <c r="A8" s="200" t="s">
        <v>270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35"/>
      <c r="BF8" s="11"/>
      <c r="BG8" s="11"/>
      <c r="BH8" s="98"/>
      <c r="BI8" s="98"/>
      <c r="BJ8" s="98"/>
      <c r="BK8" s="98"/>
      <c r="BL8" s="98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</row>
    <row r="9" spans="1:201" ht="18.75" x14ac:dyDescent="0.2">
      <c r="A9" s="188" t="s">
        <v>269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7"/>
      <c r="Z9" s="7"/>
      <c r="AA9" s="7"/>
      <c r="AB9" s="7"/>
      <c r="AC9" s="7"/>
      <c r="AD9" s="7"/>
      <c r="AE9" s="7"/>
      <c r="AF9" s="7"/>
      <c r="AG9" s="7"/>
      <c r="AH9" s="7"/>
      <c r="AI9" s="142"/>
      <c r="AJ9" s="142"/>
      <c r="AK9" s="142"/>
      <c r="AL9" s="142"/>
      <c r="AM9" s="142"/>
      <c r="AN9" s="180">
        <v>0.5</v>
      </c>
      <c r="AO9" s="180">
        <v>1.1399999999999999</v>
      </c>
      <c r="AP9" s="180">
        <v>1.645</v>
      </c>
      <c r="AQ9" s="181">
        <v>2.4300000000000002</v>
      </c>
      <c r="AR9" s="142"/>
      <c r="AS9" s="7"/>
      <c r="AT9" s="7"/>
      <c r="AU9" s="7"/>
      <c r="AV9" s="7"/>
      <c r="AW9" s="7"/>
      <c r="AX9" s="81"/>
      <c r="AY9" s="7"/>
      <c r="AZ9" s="7"/>
      <c r="BA9" s="7"/>
      <c r="BB9" s="7"/>
      <c r="BC9" s="7"/>
      <c r="BD9" s="7"/>
      <c r="BE9" s="7"/>
      <c r="BF9" s="7"/>
      <c r="BG9" s="7"/>
      <c r="BH9" s="99"/>
      <c r="BI9" s="99"/>
      <c r="BJ9" s="99"/>
      <c r="BK9" s="99"/>
      <c r="BL9" s="99"/>
      <c r="BM9" s="7"/>
      <c r="BN9" s="7"/>
      <c r="BO9" s="7"/>
      <c r="BP9" s="7"/>
      <c r="BQ9" s="7"/>
      <c r="BR9" s="7"/>
      <c r="BS9" s="7"/>
      <c r="BT9" s="7"/>
      <c r="BU9" s="7"/>
      <c r="BV9" s="7"/>
      <c r="BW9" s="112"/>
      <c r="BX9" s="112"/>
      <c r="BY9" s="112"/>
      <c r="BZ9" s="112"/>
      <c r="CA9" s="112"/>
      <c r="CB9" s="112"/>
      <c r="CC9" s="112"/>
      <c r="CD9" s="112"/>
      <c r="CE9" s="112"/>
      <c r="CF9" s="112"/>
      <c r="CG9" s="7"/>
      <c r="CH9" s="7"/>
      <c r="CI9" s="7"/>
      <c r="CJ9" s="7"/>
      <c r="CK9" s="7"/>
      <c r="CL9" s="7"/>
      <c r="CM9" s="7"/>
      <c r="CN9" s="100"/>
      <c r="CO9" s="100"/>
      <c r="CP9" s="100"/>
      <c r="CQ9" s="7"/>
    </row>
    <row r="10" spans="1:201" s="30" customFormat="1" ht="18.75" x14ac:dyDescent="0.3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45"/>
      <c r="Z10" s="146"/>
      <c r="AA10" s="145"/>
      <c r="AB10" s="145"/>
      <c r="AC10" s="144"/>
      <c r="AD10" s="144"/>
      <c r="AE10" s="144"/>
      <c r="AF10" s="144"/>
      <c r="AG10" s="144"/>
      <c r="AH10" s="144"/>
      <c r="AI10" s="138"/>
      <c r="AJ10" s="139"/>
      <c r="AK10" s="138"/>
      <c r="AL10" s="138"/>
      <c r="AM10" s="137"/>
      <c r="AN10" s="184">
        <v>0.67100000000000004</v>
      </c>
      <c r="AO10" s="184">
        <v>1.92</v>
      </c>
      <c r="AP10" s="184">
        <v>3.2639999999999998</v>
      </c>
      <c r="AQ10" s="184">
        <v>3.83</v>
      </c>
      <c r="AR10" s="137"/>
      <c r="AS10" s="138"/>
      <c r="AT10" s="139"/>
      <c r="AU10" s="138"/>
      <c r="AV10" s="137"/>
      <c r="AW10" s="137"/>
      <c r="AX10" s="137"/>
      <c r="AY10" s="137"/>
      <c r="AZ10" s="137"/>
      <c r="BA10" s="137"/>
      <c r="BB10" s="137"/>
      <c r="BC10" s="138"/>
      <c r="BD10" s="139"/>
      <c r="BE10" s="138"/>
      <c r="BF10" s="138"/>
      <c r="BG10" s="137"/>
      <c r="BH10" s="140"/>
      <c r="BI10" s="140"/>
      <c r="BJ10" s="140"/>
      <c r="BK10" s="141"/>
      <c r="BL10" s="140"/>
      <c r="BM10" s="138"/>
      <c r="BN10" s="139"/>
      <c r="BO10" s="138"/>
      <c r="BP10" s="138"/>
      <c r="BQ10" s="137"/>
      <c r="BR10" s="138"/>
      <c r="BS10" s="137"/>
      <c r="BT10" s="137"/>
      <c r="BU10" s="137"/>
      <c r="BV10" s="137"/>
      <c r="BW10" s="138"/>
      <c r="BX10" s="139"/>
      <c r="BY10" s="138"/>
      <c r="BZ10" s="138"/>
      <c r="CA10" s="137"/>
      <c r="CB10" s="144"/>
      <c r="CC10" s="144"/>
      <c r="CD10" s="144"/>
      <c r="CE10" s="144"/>
      <c r="CF10" s="144"/>
      <c r="CG10" s="144"/>
      <c r="CH10" s="144"/>
      <c r="CI10" s="144"/>
      <c r="CJ10" s="144"/>
      <c r="CK10" s="144"/>
      <c r="CL10" s="144"/>
      <c r="CM10" s="147"/>
      <c r="CN10" s="144"/>
      <c r="CO10" s="144"/>
      <c r="CP10" s="144"/>
      <c r="CQ10" s="144"/>
      <c r="CR10" s="148"/>
      <c r="CS10" s="148"/>
      <c r="CT10" s="148"/>
      <c r="CU10" s="148"/>
      <c r="CV10" s="148"/>
      <c r="CW10" s="148"/>
      <c r="CX10" s="148"/>
      <c r="CY10" s="148"/>
      <c r="CZ10" s="148"/>
      <c r="DA10" s="148"/>
      <c r="DB10" s="148"/>
      <c r="DC10" s="148"/>
      <c r="DD10" s="148"/>
      <c r="DE10" s="148"/>
      <c r="DF10" s="148"/>
      <c r="DG10" s="148"/>
      <c r="DH10" s="148"/>
      <c r="DI10" s="148"/>
      <c r="DJ10" s="148"/>
      <c r="DK10" s="148"/>
      <c r="DL10" s="148"/>
      <c r="DM10" s="148"/>
      <c r="DN10" s="148"/>
      <c r="DO10" s="148"/>
      <c r="DP10" s="148"/>
      <c r="DQ10" s="148"/>
      <c r="DR10" s="148"/>
      <c r="DS10" s="148"/>
      <c r="DT10" s="148"/>
      <c r="DU10" s="148"/>
      <c r="DV10" s="148"/>
      <c r="DW10" s="148"/>
      <c r="DX10" s="148"/>
      <c r="DY10" s="148"/>
      <c r="DZ10" s="148"/>
      <c r="EA10" s="148"/>
      <c r="EB10" s="148"/>
      <c r="EC10" s="148"/>
      <c r="ED10" s="148"/>
      <c r="EE10" s="148"/>
      <c r="EF10" s="148"/>
      <c r="EG10" s="148"/>
      <c r="EH10" s="148"/>
      <c r="EI10" s="148"/>
      <c r="EJ10" s="148"/>
      <c r="EK10" s="148"/>
      <c r="EL10" s="148"/>
      <c r="EM10" s="148"/>
      <c r="EN10" s="148"/>
      <c r="EO10" s="148"/>
      <c r="EP10" s="148"/>
      <c r="EQ10" s="148"/>
      <c r="ER10" s="148"/>
      <c r="ES10" s="148"/>
      <c r="ET10" s="148"/>
      <c r="EU10" s="148"/>
      <c r="EV10" s="148"/>
      <c r="EW10" s="148"/>
      <c r="EX10" s="148"/>
      <c r="EY10" s="148"/>
      <c r="EZ10" s="148"/>
      <c r="FA10" s="148"/>
      <c r="FB10" s="148"/>
      <c r="FC10" s="148"/>
      <c r="FD10" s="148"/>
      <c r="FE10" s="148"/>
      <c r="FF10" s="148"/>
      <c r="FG10" s="148"/>
      <c r="FH10" s="148"/>
      <c r="FI10" s="148"/>
      <c r="FJ10" s="148"/>
      <c r="FK10" s="148"/>
      <c r="FL10" s="148"/>
      <c r="FM10" s="148"/>
      <c r="FN10" s="148"/>
      <c r="FO10" s="148"/>
      <c r="FP10" s="148"/>
      <c r="FQ10" s="148"/>
      <c r="FR10" s="148"/>
      <c r="FS10" s="148"/>
      <c r="FT10" s="148"/>
      <c r="FU10" s="148"/>
      <c r="FV10" s="148"/>
      <c r="FW10" s="148"/>
      <c r="FX10" s="148"/>
      <c r="FY10" s="148"/>
      <c r="FZ10" s="148"/>
      <c r="GA10" s="148"/>
      <c r="GB10" s="148"/>
      <c r="GC10" s="148"/>
      <c r="GD10" s="148"/>
      <c r="GE10" s="148"/>
      <c r="GF10" s="148"/>
      <c r="GG10" s="148"/>
      <c r="GH10" s="148"/>
      <c r="GI10" s="148"/>
      <c r="GJ10" s="148"/>
      <c r="GK10" s="148"/>
      <c r="GL10" s="148"/>
      <c r="GM10" s="148"/>
      <c r="GN10" s="148"/>
      <c r="GO10" s="148"/>
      <c r="GP10" s="148"/>
      <c r="GQ10" s="148"/>
      <c r="GR10" s="148"/>
      <c r="GS10" s="148"/>
    </row>
    <row r="11" spans="1:201" ht="15.75" x14ac:dyDescent="0.25">
      <c r="A11" s="12" t="s">
        <v>199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10"/>
      <c r="X11" s="75"/>
      <c r="Y11" s="75"/>
      <c r="Z11" s="12"/>
      <c r="AA11" s="12"/>
      <c r="AB11" s="12"/>
      <c r="AC11" s="12"/>
      <c r="AD11" s="12"/>
      <c r="AE11" s="12"/>
      <c r="AF11" s="12"/>
      <c r="AG11" s="75"/>
      <c r="AH11" s="12"/>
      <c r="AI11" s="12"/>
      <c r="AJ11" s="12"/>
      <c r="AK11" s="12"/>
      <c r="AL11" s="12"/>
      <c r="AM11" s="12"/>
      <c r="AN11" s="182"/>
      <c r="AO11" s="183"/>
      <c r="AP11" s="183"/>
      <c r="AQ11" s="183"/>
      <c r="AR11" s="12"/>
      <c r="AS11" s="75"/>
      <c r="AT11" s="12"/>
      <c r="AU11" s="12"/>
      <c r="AV11" s="12"/>
      <c r="AW11" s="12"/>
      <c r="AX11" s="75"/>
      <c r="AY11" s="12"/>
      <c r="AZ11" s="12"/>
      <c r="BA11" s="12"/>
      <c r="BB11" s="12"/>
      <c r="BC11" s="75"/>
      <c r="BD11" s="12"/>
      <c r="BE11" s="12"/>
      <c r="BF11" s="12"/>
      <c r="BG11" s="12"/>
      <c r="BH11" s="83"/>
      <c r="BI11" s="83"/>
      <c r="BJ11" s="83"/>
      <c r="BK11" s="84"/>
      <c r="BL11" s="83"/>
      <c r="BM11" s="75"/>
      <c r="BN11" s="12"/>
      <c r="BO11" s="12"/>
      <c r="BP11" s="12"/>
      <c r="BQ11" s="12"/>
      <c r="BR11" s="75"/>
      <c r="BS11" s="12"/>
      <c r="BT11" s="12"/>
      <c r="BU11" s="111"/>
      <c r="BV11" s="12"/>
      <c r="BW11" s="75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</row>
    <row r="12" spans="1:201" s="27" customFormat="1" ht="20.25" x14ac:dyDescent="0.3">
      <c r="A12" s="54"/>
      <c r="B12" s="54"/>
      <c r="C12" s="54"/>
      <c r="D12" s="54"/>
      <c r="E12" s="54"/>
      <c r="F12" s="54"/>
      <c r="G12" s="54"/>
      <c r="H12" s="55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76"/>
      <c r="W12" s="54"/>
      <c r="X12" s="109"/>
      <c r="Y12" s="56"/>
      <c r="Z12" s="57"/>
      <c r="AA12" s="57"/>
      <c r="AB12" s="56"/>
      <c r="AC12" s="57"/>
      <c r="AD12" s="56"/>
      <c r="AE12" s="57"/>
      <c r="AF12" s="57"/>
      <c r="AG12" s="58"/>
      <c r="AH12" s="57"/>
      <c r="AI12" s="57"/>
      <c r="AJ12" s="57"/>
      <c r="AK12" s="57"/>
      <c r="AL12" s="57"/>
      <c r="AM12" s="57"/>
      <c r="AN12" s="185">
        <f>AI18-AN18</f>
        <v>3.762957163644387E-7</v>
      </c>
      <c r="AO12" s="183"/>
      <c r="AP12" s="183"/>
      <c r="AQ12" s="183"/>
      <c r="AR12" s="57"/>
      <c r="AS12" s="57"/>
      <c r="AT12" s="57"/>
      <c r="AU12" s="57"/>
      <c r="AV12" s="57"/>
      <c r="AW12" s="57"/>
      <c r="AX12" s="82"/>
      <c r="AY12" s="83"/>
      <c r="AZ12" s="83"/>
      <c r="BA12" s="82"/>
      <c r="BB12" s="83"/>
      <c r="BC12" s="84"/>
      <c r="BD12" s="83"/>
      <c r="BE12" s="83"/>
      <c r="BF12" s="84"/>
      <c r="BG12" s="83"/>
      <c r="BH12" s="85"/>
      <c r="BI12" s="83"/>
      <c r="BJ12" s="83"/>
      <c r="BK12" s="85"/>
      <c r="BL12" s="83"/>
      <c r="BM12" s="86"/>
      <c r="BN12" s="83"/>
      <c r="BO12" s="83"/>
      <c r="BP12" s="86"/>
      <c r="BQ12" s="83"/>
      <c r="BR12" s="85"/>
      <c r="BS12" s="83"/>
      <c r="BT12" s="83"/>
      <c r="BU12" s="85"/>
      <c r="BV12" s="83"/>
      <c r="BW12" s="83"/>
      <c r="BX12" s="83"/>
      <c r="BY12" s="83"/>
      <c r="BZ12" s="83"/>
      <c r="CA12" s="83"/>
      <c r="CB12" s="83"/>
      <c r="CC12" s="83"/>
      <c r="CD12" s="83"/>
      <c r="CE12" s="83"/>
      <c r="CF12" s="83"/>
      <c r="CG12" s="83"/>
      <c r="CH12" s="83"/>
      <c r="CI12" s="83"/>
      <c r="CJ12" s="59"/>
      <c r="CK12" s="57"/>
      <c r="CL12" s="57"/>
      <c r="CM12" s="57"/>
      <c r="CN12" s="57"/>
      <c r="CO12" s="59"/>
      <c r="CP12" s="57"/>
      <c r="CQ12" s="57"/>
      <c r="CR12" s="78"/>
      <c r="CS12" s="78"/>
      <c r="CT12" s="78"/>
      <c r="CU12" s="78"/>
      <c r="CV12" s="78"/>
      <c r="CW12" s="78"/>
      <c r="CX12" s="78"/>
      <c r="CY12" s="78"/>
      <c r="CZ12" s="78"/>
      <c r="DA12" s="78"/>
      <c r="DB12" s="78"/>
      <c r="DC12" s="78"/>
      <c r="DD12" s="78"/>
      <c r="DE12" s="78"/>
      <c r="DF12" s="78"/>
      <c r="DG12" s="78"/>
      <c r="DH12" s="78"/>
      <c r="DI12" s="78"/>
      <c r="DJ12" s="78"/>
      <c r="DK12" s="78"/>
      <c r="DL12" s="78"/>
      <c r="DM12" s="78"/>
      <c r="DN12" s="78"/>
      <c r="DO12" s="78"/>
      <c r="DP12" s="78"/>
      <c r="DQ12" s="78"/>
      <c r="DR12" s="78"/>
      <c r="DS12" s="78"/>
      <c r="DT12" s="78"/>
      <c r="DU12" s="78"/>
      <c r="DV12" s="78"/>
      <c r="DW12" s="78"/>
      <c r="DX12" s="78"/>
      <c r="DY12" s="78"/>
      <c r="DZ12" s="78"/>
      <c r="EA12" s="78"/>
      <c r="EB12" s="78"/>
      <c r="EC12" s="78"/>
      <c r="ED12" s="78"/>
      <c r="EE12" s="78"/>
      <c r="EF12" s="78"/>
      <c r="EG12" s="78"/>
      <c r="EH12" s="78"/>
      <c r="EI12" s="78"/>
      <c r="EJ12" s="78"/>
      <c r="EK12" s="78"/>
      <c r="EL12" s="78"/>
      <c r="EM12" s="78"/>
      <c r="EN12" s="78"/>
      <c r="EO12" s="78"/>
      <c r="EP12" s="78"/>
      <c r="EQ12" s="78"/>
      <c r="ER12" s="78"/>
      <c r="ES12" s="78"/>
      <c r="ET12" s="78"/>
      <c r="EU12" s="78"/>
      <c r="EV12" s="78"/>
      <c r="EW12" s="78"/>
      <c r="EX12" s="78"/>
      <c r="EY12" s="78"/>
      <c r="EZ12" s="78"/>
      <c r="FA12" s="78"/>
      <c r="FB12" s="78"/>
      <c r="FC12" s="78"/>
      <c r="FD12" s="78"/>
      <c r="FE12" s="78"/>
      <c r="FF12" s="78"/>
      <c r="FG12" s="78"/>
      <c r="FH12" s="78"/>
      <c r="FI12" s="78"/>
      <c r="FJ12" s="78"/>
      <c r="FK12" s="78"/>
      <c r="FL12" s="78"/>
      <c r="FM12" s="78"/>
      <c r="FN12" s="78"/>
      <c r="FO12" s="78"/>
      <c r="FP12" s="78"/>
      <c r="FQ12" s="78"/>
      <c r="FR12" s="78"/>
      <c r="FS12" s="78"/>
      <c r="FT12" s="78"/>
      <c r="FU12" s="78"/>
      <c r="FV12" s="78"/>
      <c r="FW12" s="78"/>
      <c r="FX12" s="78"/>
      <c r="FY12" s="78"/>
      <c r="FZ12" s="78"/>
      <c r="GA12" s="78"/>
      <c r="GB12" s="78"/>
      <c r="GC12" s="78"/>
      <c r="GD12" s="78"/>
      <c r="GE12" s="78"/>
      <c r="GF12" s="78"/>
      <c r="GG12" s="78"/>
      <c r="GH12" s="78"/>
      <c r="GI12" s="78"/>
      <c r="GJ12" s="78"/>
      <c r="GK12" s="78"/>
      <c r="GL12" s="78"/>
      <c r="GM12" s="78"/>
      <c r="GN12" s="78"/>
      <c r="GO12" s="78"/>
      <c r="GP12" s="78"/>
      <c r="GQ12" s="78"/>
      <c r="GR12" s="78"/>
      <c r="GS12" s="78"/>
    </row>
    <row r="13" spans="1:201" s="108" customFormat="1" ht="15.75" x14ac:dyDescent="0.25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6"/>
      <c r="AE13" s="105"/>
      <c r="AF13" s="105"/>
      <c r="AG13" s="105"/>
      <c r="AH13" s="105"/>
      <c r="AI13" s="105"/>
      <c r="AJ13" s="105"/>
      <c r="AK13" s="105"/>
      <c r="AL13" s="105"/>
      <c r="AM13" s="105"/>
      <c r="AN13" s="179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5"/>
      <c r="BF13" s="105"/>
      <c r="BG13" s="105"/>
      <c r="BH13" s="103"/>
      <c r="BI13" s="103"/>
      <c r="BJ13" s="103"/>
      <c r="BK13" s="102"/>
      <c r="BL13" s="103"/>
      <c r="BM13" s="103"/>
      <c r="BN13" s="103"/>
      <c r="BO13" s="103"/>
      <c r="BP13" s="103"/>
      <c r="BQ13" s="103"/>
      <c r="BR13" s="102"/>
      <c r="BS13" s="103"/>
      <c r="BT13" s="103"/>
      <c r="BU13" s="103"/>
      <c r="BV13" s="103"/>
      <c r="BW13" s="103"/>
      <c r="BX13" s="103"/>
      <c r="BY13" s="103"/>
      <c r="BZ13" s="103"/>
      <c r="CA13" s="103"/>
      <c r="CB13" s="103"/>
      <c r="CC13" s="103"/>
      <c r="CD13" s="103"/>
      <c r="CE13" s="103"/>
      <c r="CF13" s="103"/>
      <c r="CG13" s="103"/>
      <c r="CH13" s="103"/>
      <c r="CI13" s="103"/>
      <c r="CJ13" s="103"/>
      <c r="CK13" s="103"/>
      <c r="CL13" s="104"/>
      <c r="CM13" s="103"/>
      <c r="CN13" s="103"/>
      <c r="CO13" s="105"/>
      <c r="CP13" s="105"/>
      <c r="CQ13" s="105"/>
      <c r="CR13" s="107"/>
      <c r="CS13" s="107"/>
      <c r="CT13" s="107"/>
      <c r="CU13" s="107"/>
      <c r="CV13" s="107"/>
      <c r="CW13" s="107"/>
      <c r="CX13" s="107"/>
      <c r="CY13" s="107"/>
      <c r="CZ13" s="107"/>
      <c r="DA13" s="107"/>
      <c r="DB13" s="107"/>
      <c r="DC13" s="107"/>
      <c r="DD13" s="107"/>
      <c r="DE13" s="107"/>
      <c r="DF13" s="107"/>
      <c r="DG13" s="107"/>
      <c r="DH13" s="107"/>
      <c r="DI13" s="107"/>
      <c r="DJ13" s="107"/>
      <c r="DK13" s="107"/>
      <c r="DL13" s="107"/>
      <c r="DM13" s="107"/>
      <c r="DN13" s="107"/>
      <c r="DO13" s="107"/>
      <c r="DP13" s="107"/>
      <c r="DQ13" s="107"/>
      <c r="DR13" s="107"/>
      <c r="DS13" s="107"/>
      <c r="DT13" s="107"/>
      <c r="DU13" s="107"/>
      <c r="DV13" s="107"/>
      <c r="DW13" s="107"/>
      <c r="DX13" s="107"/>
      <c r="DY13" s="107"/>
      <c r="DZ13" s="107"/>
      <c r="EA13" s="107"/>
      <c r="EB13" s="107"/>
      <c r="EC13" s="107"/>
      <c r="ED13" s="107"/>
      <c r="EE13" s="107"/>
      <c r="EF13" s="107"/>
      <c r="EG13" s="107"/>
      <c r="EH13" s="107"/>
      <c r="EI13" s="107"/>
      <c r="EJ13" s="107"/>
      <c r="EK13" s="107"/>
      <c r="EL13" s="107"/>
      <c r="EM13" s="107"/>
      <c r="EN13" s="107"/>
      <c r="EO13" s="107"/>
      <c r="EP13" s="107"/>
      <c r="EQ13" s="107"/>
      <c r="ER13" s="107"/>
      <c r="ES13" s="107"/>
      <c r="ET13" s="107"/>
      <c r="EU13" s="107"/>
      <c r="EV13" s="107"/>
      <c r="EW13" s="107"/>
      <c r="EX13" s="107"/>
      <c r="EY13" s="107"/>
      <c r="EZ13" s="107"/>
      <c r="FA13" s="107"/>
      <c r="FB13" s="107"/>
      <c r="FC13" s="107"/>
      <c r="FD13" s="107"/>
      <c r="FE13" s="107"/>
      <c r="FF13" s="107"/>
      <c r="FG13" s="107"/>
      <c r="FH13" s="107"/>
      <c r="FI13" s="107"/>
      <c r="FJ13" s="107"/>
      <c r="FK13" s="107"/>
      <c r="FL13" s="107"/>
      <c r="FM13" s="107"/>
      <c r="FN13" s="107"/>
      <c r="FO13" s="107"/>
      <c r="FP13" s="107"/>
      <c r="FQ13" s="107"/>
      <c r="FR13" s="107"/>
      <c r="FS13" s="107"/>
      <c r="FT13" s="107"/>
      <c r="FU13" s="107"/>
      <c r="FV13" s="107"/>
      <c r="FW13" s="107"/>
      <c r="FX13" s="107"/>
      <c r="FY13" s="107"/>
      <c r="FZ13" s="107"/>
      <c r="GA13" s="107"/>
      <c r="GB13" s="107"/>
      <c r="GC13" s="107"/>
      <c r="GD13" s="107"/>
      <c r="GE13" s="107"/>
      <c r="GF13" s="107"/>
      <c r="GG13" s="107"/>
      <c r="GH13" s="107"/>
      <c r="GI13" s="107"/>
      <c r="GJ13" s="107"/>
      <c r="GK13" s="107"/>
      <c r="GL13" s="107"/>
      <c r="GM13" s="107"/>
      <c r="GN13" s="107"/>
      <c r="GO13" s="107"/>
      <c r="GP13" s="107"/>
      <c r="GQ13" s="107"/>
      <c r="GR13" s="107"/>
      <c r="GS13" s="107"/>
    </row>
    <row r="14" spans="1:201" ht="70.5" customHeight="1" x14ac:dyDescent="0.2">
      <c r="A14" s="202" t="s">
        <v>85</v>
      </c>
      <c r="B14" s="201" t="s">
        <v>99</v>
      </c>
      <c r="C14" s="202" t="s">
        <v>3</v>
      </c>
      <c r="D14" s="203" t="s">
        <v>4</v>
      </c>
      <c r="E14" s="203" t="s">
        <v>86</v>
      </c>
      <c r="F14" s="202" t="s">
        <v>100</v>
      </c>
      <c r="G14" s="202"/>
      <c r="H14" s="204" t="s">
        <v>87</v>
      </c>
      <c r="I14" s="202"/>
      <c r="J14" s="202"/>
      <c r="K14" s="202"/>
      <c r="L14" s="202"/>
      <c r="M14" s="202"/>
      <c r="N14" s="205" t="s">
        <v>5</v>
      </c>
      <c r="O14" s="208" t="s">
        <v>151</v>
      </c>
      <c r="P14" s="211" t="s">
        <v>6</v>
      </c>
      <c r="Q14" s="211"/>
      <c r="R14" s="211"/>
      <c r="S14" s="211"/>
      <c r="T14" s="202" t="s">
        <v>88</v>
      </c>
      <c r="U14" s="202"/>
      <c r="V14" s="218" t="s">
        <v>89</v>
      </c>
      <c r="W14" s="219"/>
      <c r="X14" s="220"/>
      <c r="Y14" s="189" t="s">
        <v>198</v>
      </c>
      <c r="Z14" s="190"/>
      <c r="AA14" s="190"/>
      <c r="AB14" s="190"/>
      <c r="AC14" s="190"/>
      <c r="AD14" s="190"/>
      <c r="AE14" s="190"/>
      <c r="AF14" s="190"/>
      <c r="AG14" s="190"/>
      <c r="AH14" s="191"/>
      <c r="AI14" s="189" t="s">
        <v>90</v>
      </c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  <c r="AW14" s="190"/>
      <c r="AX14" s="190"/>
      <c r="AY14" s="190"/>
      <c r="AZ14" s="190"/>
      <c r="BA14" s="190"/>
      <c r="BB14" s="190"/>
      <c r="BC14" s="190"/>
      <c r="BD14" s="190"/>
      <c r="BE14" s="190"/>
      <c r="BF14" s="190"/>
      <c r="BG14" s="190"/>
      <c r="BH14" s="190"/>
      <c r="BI14" s="190"/>
      <c r="BJ14" s="190"/>
      <c r="BK14" s="190"/>
      <c r="BL14" s="190"/>
      <c r="BM14" s="190"/>
      <c r="BN14" s="190"/>
      <c r="BO14" s="190"/>
      <c r="BP14" s="190"/>
      <c r="BQ14" s="190"/>
      <c r="BR14" s="190"/>
      <c r="BS14" s="190"/>
      <c r="BT14" s="190"/>
      <c r="BU14" s="190"/>
      <c r="BV14" s="190"/>
      <c r="BW14" s="190"/>
      <c r="BX14" s="190"/>
      <c r="BY14" s="190"/>
      <c r="BZ14" s="190"/>
      <c r="CA14" s="190"/>
      <c r="CB14" s="190"/>
      <c r="CC14" s="190"/>
      <c r="CD14" s="190"/>
      <c r="CE14" s="190"/>
      <c r="CF14" s="190"/>
      <c r="CG14" s="190"/>
      <c r="CH14" s="190"/>
      <c r="CI14" s="190"/>
      <c r="CJ14" s="190"/>
      <c r="CK14" s="190"/>
      <c r="CL14" s="149"/>
      <c r="CM14" s="149"/>
      <c r="CN14" s="149"/>
      <c r="CO14" s="149"/>
      <c r="CP14" s="150"/>
      <c r="CQ14" s="208" t="s">
        <v>7</v>
      </c>
    </row>
    <row r="15" spans="1:201" ht="70.5" customHeight="1" x14ac:dyDescent="0.2">
      <c r="A15" s="202"/>
      <c r="B15" s="201"/>
      <c r="C15" s="202"/>
      <c r="D15" s="203"/>
      <c r="E15" s="203"/>
      <c r="F15" s="202"/>
      <c r="G15" s="202"/>
      <c r="H15" s="212" t="s">
        <v>150</v>
      </c>
      <c r="I15" s="213"/>
      <c r="J15" s="214"/>
      <c r="K15" s="215" t="s">
        <v>8</v>
      </c>
      <c r="L15" s="216"/>
      <c r="M15" s="217"/>
      <c r="N15" s="206"/>
      <c r="O15" s="209"/>
      <c r="P15" s="211" t="s">
        <v>150</v>
      </c>
      <c r="Q15" s="211"/>
      <c r="R15" s="211" t="s">
        <v>8</v>
      </c>
      <c r="S15" s="211"/>
      <c r="T15" s="202"/>
      <c r="U15" s="202"/>
      <c r="V15" s="221"/>
      <c r="W15" s="222"/>
      <c r="X15" s="223"/>
      <c r="Y15" s="189" t="s">
        <v>196</v>
      </c>
      <c r="Z15" s="190"/>
      <c r="AA15" s="190"/>
      <c r="AB15" s="190"/>
      <c r="AC15" s="191"/>
      <c r="AD15" s="189" t="s">
        <v>197</v>
      </c>
      <c r="AE15" s="190"/>
      <c r="AF15" s="190"/>
      <c r="AG15" s="190"/>
      <c r="AH15" s="191"/>
      <c r="AI15" s="189" t="s">
        <v>161</v>
      </c>
      <c r="AJ15" s="190"/>
      <c r="AK15" s="190"/>
      <c r="AL15" s="190"/>
      <c r="AM15" s="191"/>
      <c r="AN15" s="192" t="s">
        <v>267</v>
      </c>
      <c r="AO15" s="193"/>
      <c r="AP15" s="193"/>
      <c r="AQ15" s="193"/>
      <c r="AR15" s="194"/>
      <c r="AS15" s="189" t="s">
        <v>162</v>
      </c>
      <c r="AT15" s="190"/>
      <c r="AU15" s="190"/>
      <c r="AV15" s="190"/>
      <c r="AW15" s="191"/>
      <c r="AX15" s="189" t="s">
        <v>215</v>
      </c>
      <c r="AY15" s="190"/>
      <c r="AZ15" s="190"/>
      <c r="BA15" s="190"/>
      <c r="BB15" s="191"/>
      <c r="BC15" s="189" t="s">
        <v>163</v>
      </c>
      <c r="BD15" s="190"/>
      <c r="BE15" s="190"/>
      <c r="BF15" s="190"/>
      <c r="BG15" s="191"/>
      <c r="BH15" s="189" t="s">
        <v>213</v>
      </c>
      <c r="BI15" s="190"/>
      <c r="BJ15" s="190"/>
      <c r="BK15" s="190"/>
      <c r="BL15" s="191"/>
      <c r="BM15" s="189" t="s">
        <v>201</v>
      </c>
      <c r="BN15" s="190"/>
      <c r="BO15" s="190"/>
      <c r="BP15" s="190"/>
      <c r="BQ15" s="191"/>
      <c r="BR15" s="189" t="s">
        <v>214</v>
      </c>
      <c r="BS15" s="190"/>
      <c r="BT15" s="190"/>
      <c r="BU15" s="190"/>
      <c r="BV15" s="191"/>
      <c r="BW15" s="189" t="s">
        <v>200</v>
      </c>
      <c r="BX15" s="190"/>
      <c r="BY15" s="190"/>
      <c r="BZ15" s="190"/>
      <c r="CA15" s="191"/>
      <c r="CB15" s="189" t="s">
        <v>202</v>
      </c>
      <c r="CC15" s="190"/>
      <c r="CD15" s="190"/>
      <c r="CE15" s="190"/>
      <c r="CF15" s="191"/>
      <c r="CG15" s="189" t="s">
        <v>217</v>
      </c>
      <c r="CH15" s="190"/>
      <c r="CI15" s="190"/>
      <c r="CJ15" s="190"/>
      <c r="CK15" s="191"/>
      <c r="CL15" s="189" t="s">
        <v>9</v>
      </c>
      <c r="CM15" s="190"/>
      <c r="CN15" s="190"/>
      <c r="CO15" s="190"/>
      <c r="CP15" s="191"/>
      <c r="CQ15" s="209"/>
    </row>
    <row r="16" spans="1:201" ht="148.5" customHeight="1" x14ac:dyDescent="0.2">
      <c r="A16" s="202"/>
      <c r="B16" s="201"/>
      <c r="C16" s="202"/>
      <c r="D16" s="203"/>
      <c r="E16" s="203"/>
      <c r="F16" s="5" t="s">
        <v>101</v>
      </c>
      <c r="G16" s="13" t="s">
        <v>8</v>
      </c>
      <c r="H16" s="36" t="s">
        <v>91</v>
      </c>
      <c r="I16" s="4" t="s">
        <v>92</v>
      </c>
      <c r="J16" s="4" t="s">
        <v>93</v>
      </c>
      <c r="K16" s="4" t="s">
        <v>91</v>
      </c>
      <c r="L16" s="4" t="s">
        <v>92</v>
      </c>
      <c r="M16" s="4" t="s">
        <v>93</v>
      </c>
      <c r="N16" s="207"/>
      <c r="O16" s="210"/>
      <c r="P16" s="88" t="s">
        <v>10</v>
      </c>
      <c r="Q16" s="88" t="s">
        <v>11</v>
      </c>
      <c r="R16" s="88" t="s">
        <v>10</v>
      </c>
      <c r="S16" s="88" t="s">
        <v>11</v>
      </c>
      <c r="T16" s="89" t="s">
        <v>158</v>
      </c>
      <c r="U16" s="89" t="s">
        <v>8</v>
      </c>
      <c r="V16" s="88" t="s">
        <v>147</v>
      </c>
      <c r="W16" s="88" t="s">
        <v>159</v>
      </c>
      <c r="X16" s="88" t="s">
        <v>160</v>
      </c>
      <c r="Y16" s="88" t="s">
        <v>94</v>
      </c>
      <c r="Z16" s="88" t="s">
        <v>95</v>
      </c>
      <c r="AA16" s="88" t="s">
        <v>96</v>
      </c>
      <c r="AB16" s="89" t="s">
        <v>97</v>
      </c>
      <c r="AC16" s="89" t="s">
        <v>98</v>
      </c>
      <c r="AD16" s="88" t="s">
        <v>94</v>
      </c>
      <c r="AE16" s="88" t="s">
        <v>95</v>
      </c>
      <c r="AF16" s="88" t="s">
        <v>96</v>
      </c>
      <c r="AG16" s="89" t="s">
        <v>97</v>
      </c>
      <c r="AH16" s="89" t="s">
        <v>98</v>
      </c>
      <c r="AI16" s="88" t="s">
        <v>94</v>
      </c>
      <c r="AJ16" s="88" t="s">
        <v>95</v>
      </c>
      <c r="AK16" s="88" t="s">
        <v>96</v>
      </c>
      <c r="AL16" s="89" t="s">
        <v>97</v>
      </c>
      <c r="AM16" s="89" t="s">
        <v>98</v>
      </c>
      <c r="AN16" s="88" t="s">
        <v>94</v>
      </c>
      <c r="AO16" s="88" t="s">
        <v>95</v>
      </c>
      <c r="AP16" s="88" t="s">
        <v>96</v>
      </c>
      <c r="AQ16" s="89" t="s">
        <v>97</v>
      </c>
      <c r="AR16" s="89" t="s">
        <v>98</v>
      </c>
      <c r="AS16" s="88" t="s">
        <v>94</v>
      </c>
      <c r="AT16" s="88" t="s">
        <v>95</v>
      </c>
      <c r="AU16" s="88" t="s">
        <v>96</v>
      </c>
      <c r="AV16" s="89" t="s">
        <v>97</v>
      </c>
      <c r="AW16" s="89" t="s">
        <v>98</v>
      </c>
      <c r="AX16" s="88" t="s">
        <v>94</v>
      </c>
      <c r="AY16" s="88" t="s">
        <v>95</v>
      </c>
      <c r="AZ16" s="88" t="s">
        <v>96</v>
      </c>
      <c r="BA16" s="89" t="s">
        <v>97</v>
      </c>
      <c r="BB16" s="89" t="s">
        <v>98</v>
      </c>
      <c r="BC16" s="88" t="s">
        <v>94</v>
      </c>
      <c r="BD16" s="88" t="s">
        <v>95</v>
      </c>
      <c r="BE16" s="88" t="s">
        <v>96</v>
      </c>
      <c r="BF16" s="89" t="s">
        <v>97</v>
      </c>
      <c r="BG16" s="89" t="s">
        <v>98</v>
      </c>
      <c r="BH16" s="88" t="s">
        <v>94</v>
      </c>
      <c r="BI16" s="88" t="s">
        <v>95</v>
      </c>
      <c r="BJ16" s="88" t="s">
        <v>96</v>
      </c>
      <c r="BK16" s="89" t="s">
        <v>97</v>
      </c>
      <c r="BL16" s="89" t="s">
        <v>98</v>
      </c>
      <c r="BM16" s="88" t="s">
        <v>94</v>
      </c>
      <c r="BN16" s="88" t="s">
        <v>95</v>
      </c>
      <c r="BO16" s="88" t="s">
        <v>96</v>
      </c>
      <c r="BP16" s="89" t="s">
        <v>97</v>
      </c>
      <c r="BQ16" s="89" t="s">
        <v>98</v>
      </c>
      <c r="BR16" s="88" t="s">
        <v>94</v>
      </c>
      <c r="BS16" s="88" t="s">
        <v>95</v>
      </c>
      <c r="BT16" s="88" t="s">
        <v>96</v>
      </c>
      <c r="BU16" s="89" t="s">
        <v>97</v>
      </c>
      <c r="BV16" s="89" t="s">
        <v>98</v>
      </c>
      <c r="BW16" s="88" t="s">
        <v>94</v>
      </c>
      <c r="BX16" s="88" t="s">
        <v>95</v>
      </c>
      <c r="BY16" s="88" t="s">
        <v>96</v>
      </c>
      <c r="BZ16" s="89" t="s">
        <v>97</v>
      </c>
      <c r="CA16" s="89" t="s">
        <v>98</v>
      </c>
      <c r="CB16" s="88" t="s">
        <v>94</v>
      </c>
      <c r="CC16" s="88" t="s">
        <v>95</v>
      </c>
      <c r="CD16" s="88" t="s">
        <v>96</v>
      </c>
      <c r="CE16" s="89" t="s">
        <v>97</v>
      </c>
      <c r="CF16" s="89" t="s">
        <v>98</v>
      </c>
      <c r="CG16" s="88" t="s">
        <v>94</v>
      </c>
      <c r="CH16" s="88" t="s">
        <v>95</v>
      </c>
      <c r="CI16" s="88" t="s">
        <v>96</v>
      </c>
      <c r="CJ16" s="89" t="s">
        <v>97</v>
      </c>
      <c r="CK16" s="89" t="s">
        <v>98</v>
      </c>
      <c r="CL16" s="88" t="s">
        <v>94</v>
      </c>
      <c r="CM16" s="88" t="s">
        <v>95</v>
      </c>
      <c r="CN16" s="88" t="s">
        <v>96</v>
      </c>
      <c r="CO16" s="89" t="s">
        <v>97</v>
      </c>
      <c r="CP16" s="88" t="s">
        <v>98</v>
      </c>
      <c r="CQ16" s="210"/>
    </row>
    <row r="17" spans="1:201" ht="23.25" customHeight="1" x14ac:dyDescent="0.2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5">
        <v>8</v>
      </c>
      <c r="I17" s="3">
        <v>9</v>
      </c>
      <c r="J17" s="3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6" t="s">
        <v>12</v>
      </c>
      <c r="Q17" s="6" t="s">
        <v>13</v>
      </c>
      <c r="R17" s="6" t="s">
        <v>14</v>
      </c>
      <c r="S17" s="6" t="s">
        <v>15</v>
      </c>
      <c r="T17" s="3">
        <v>17</v>
      </c>
      <c r="U17" s="3">
        <v>18</v>
      </c>
      <c r="V17" s="3">
        <v>19</v>
      </c>
      <c r="W17" s="3">
        <v>20</v>
      </c>
      <c r="X17" s="3">
        <v>21</v>
      </c>
      <c r="Y17" s="6" t="s">
        <v>203</v>
      </c>
      <c r="Z17" s="6" t="s">
        <v>204</v>
      </c>
      <c r="AA17" s="6" t="s">
        <v>205</v>
      </c>
      <c r="AB17" s="6" t="s">
        <v>206</v>
      </c>
      <c r="AC17" s="6" t="s">
        <v>207</v>
      </c>
      <c r="AD17" s="6" t="s">
        <v>208</v>
      </c>
      <c r="AE17" s="6" t="s">
        <v>209</v>
      </c>
      <c r="AF17" s="6" t="s">
        <v>210</v>
      </c>
      <c r="AG17" s="6" t="s">
        <v>211</v>
      </c>
      <c r="AH17" s="6" t="s">
        <v>212</v>
      </c>
      <c r="AI17" s="6" t="s">
        <v>216</v>
      </c>
      <c r="AJ17" s="6" t="s">
        <v>218</v>
      </c>
      <c r="AK17" s="6" t="s">
        <v>219</v>
      </c>
      <c r="AL17" s="6" t="s">
        <v>220</v>
      </c>
      <c r="AM17" s="6" t="s">
        <v>221</v>
      </c>
      <c r="AN17" s="6" t="s">
        <v>222</v>
      </c>
      <c r="AO17" s="6" t="s">
        <v>223</v>
      </c>
      <c r="AP17" s="6" t="s">
        <v>224</v>
      </c>
      <c r="AQ17" s="6" t="s">
        <v>225</v>
      </c>
      <c r="AR17" s="6" t="s">
        <v>226</v>
      </c>
      <c r="AS17" s="6" t="s">
        <v>227</v>
      </c>
      <c r="AT17" s="6" t="s">
        <v>228</v>
      </c>
      <c r="AU17" s="6" t="s">
        <v>229</v>
      </c>
      <c r="AV17" s="6" t="s">
        <v>230</v>
      </c>
      <c r="AW17" s="6" t="s">
        <v>231</v>
      </c>
      <c r="AX17" s="6" t="s">
        <v>232</v>
      </c>
      <c r="AY17" s="6" t="s">
        <v>233</v>
      </c>
      <c r="AZ17" s="6" t="s">
        <v>234</v>
      </c>
      <c r="BA17" s="6" t="s">
        <v>235</v>
      </c>
      <c r="BB17" s="6" t="s">
        <v>236</v>
      </c>
      <c r="BC17" s="6" t="s">
        <v>237</v>
      </c>
      <c r="BD17" s="6" t="s">
        <v>238</v>
      </c>
      <c r="BE17" s="6" t="s">
        <v>239</v>
      </c>
      <c r="BF17" s="6" t="s">
        <v>240</v>
      </c>
      <c r="BG17" s="6" t="s">
        <v>241</v>
      </c>
      <c r="BH17" s="6" t="s">
        <v>242</v>
      </c>
      <c r="BI17" s="6" t="s">
        <v>243</v>
      </c>
      <c r="BJ17" s="6" t="s">
        <v>244</v>
      </c>
      <c r="BK17" s="6" t="s">
        <v>245</v>
      </c>
      <c r="BL17" s="6" t="s">
        <v>246</v>
      </c>
      <c r="BM17" s="6" t="s">
        <v>247</v>
      </c>
      <c r="BN17" s="6" t="s">
        <v>248</v>
      </c>
      <c r="BO17" s="6" t="s">
        <v>249</v>
      </c>
      <c r="BP17" s="6" t="s">
        <v>250</v>
      </c>
      <c r="BQ17" s="6" t="s">
        <v>251</v>
      </c>
      <c r="BR17" s="6" t="s">
        <v>252</v>
      </c>
      <c r="BS17" s="6" t="s">
        <v>253</v>
      </c>
      <c r="BT17" s="6" t="s">
        <v>254</v>
      </c>
      <c r="BU17" s="6" t="s">
        <v>255</v>
      </c>
      <c r="BV17" s="6" t="s">
        <v>256</v>
      </c>
      <c r="BW17" s="6" t="s">
        <v>257</v>
      </c>
      <c r="BX17" s="6" t="s">
        <v>258</v>
      </c>
      <c r="BY17" s="6" t="s">
        <v>259</v>
      </c>
      <c r="BZ17" s="6" t="s">
        <v>260</v>
      </c>
      <c r="CA17" s="6" t="s">
        <v>261</v>
      </c>
      <c r="CB17" s="6" t="s">
        <v>262</v>
      </c>
      <c r="CC17" s="6" t="s">
        <v>263</v>
      </c>
      <c r="CD17" s="6" t="s">
        <v>264</v>
      </c>
      <c r="CE17" s="6" t="s">
        <v>265</v>
      </c>
      <c r="CF17" s="6" t="s">
        <v>266</v>
      </c>
      <c r="CG17" s="3">
        <v>33</v>
      </c>
      <c r="CH17" s="3">
        <v>34</v>
      </c>
      <c r="CI17" s="3">
        <v>35</v>
      </c>
      <c r="CJ17" s="3">
        <v>36</v>
      </c>
      <c r="CK17" s="3">
        <v>37</v>
      </c>
      <c r="CL17" s="3">
        <v>38</v>
      </c>
      <c r="CM17" s="3">
        <v>39</v>
      </c>
      <c r="CN17" s="3">
        <v>40</v>
      </c>
      <c r="CO17" s="3">
        <v>41</v>
      </c>
      <c r="CP17" s="3">
        <v>42</v>
      </c>
      <c r="CQ17" s="3">
        <v>43</v>
      </c>
    </row>
    <row r="18" spans="1:201" ht="18.75" x14ac:dyDescent="0.2">
      <c r="A18" s="37" t="s">
        <v>16</v>
      </c>
      <c r="B18" s="38" t="s">
        <v>17</v>
      </c>
      <c r="C18" s="14" t="s">
        <v>18</v>
      </c>
      <c r="D18" s="39" t="s">
        <v>145</v>
      </c>
      <c r="E18" s="39" t="s">
        <v>145</v>
      </c>
      <c r="F18" s="39" t="s">
        <v>145</v>
      </c>
      <c r="G18" s="39" t="s">
        <v>145</v>
      </c>
      <c r="H18" s="151">
        <f>H19+H36+H79+H82+H88+H89</f>
        <v>1.948572</v>
      </c>
      <c r="I18" s="151">
        <f>I19+I36+I79+I82+I88+I89</f>
        <v>31.350006</v>
      </c>
      <c r="J18" s="40" t="s">
        <v>19</v>
      </c>
      <c r="K18" s="40" t="s">
        <v>19</v>
      </c>
      <c r="L18" s="151">
        <f>L19+L36+L79+L82+L88+L89</f>
        <v>6.3876310000000007</v>
      </c>
      <c r="M18" s="40" t="s">
        <v>19</v>
      </c>
      <c r="N18" s="41">
        <f>N19+N36+N79+N82+N88+N89</f>
        <v>0</v>
      </c>
      <c r="O18" s="41">
        <f>O19+O36+O79+O82+O88+O89</f>
        <v>0</v>
      </c>
      <c r="P18" s="41">
        <f>P36+P79+P82+P88+P89</f>
        <v>118.19831439566518</v>
      </c>
      <c r="Q18" s="41">
        <f>Q36+Q79+Q82+Q88+Q89</f>
        <v>142.82300330806538</v>
      </c>
      <c r="R18" s="41">
        <f>R36+R79+R82+R88+R89</f>
        <v>117.95364537712159</v>
      </c>
      <c r="S18" s="41">
        <f>S36+S79+S82+S88+S89</f>
        <v>148.84229212064295</v>
      </c>
      <c r="T18" s="41">
        <f t="shared" ref="T18:Y18" si="0">T19+T36+T79+T82+T88+T89</f>
        <v>142.82300330806538</v>
      </c>
      <c r="U18" s="41">
        <f t="shared" si="0"/>
        <v>148.84206603985055</v>
      </c>
      <c r="V18" s="41">
        <f t="shared" si="0"/>
        <v>0</v>
      </c>
      <c r="W18" s="41">
        <f t="shared" si="0"/>
        <v>0</v>
      </c>
      <c r="X18" s="41">
        <f t="shared" si="0"/>
        <v>33.92016240392006</v>
      </c>
      <c r="Y18" s="41">
        <f t="shared" si="0"/>
        <v>8.26</v>
      </c>
      <c r="Z18" s="41">
        <v>0</v>
      </c>
      <c r="AA18" s="41">
        <v>0</v>
      </c>
      <c r="AB18" s="41">
        <f>AB19+AB36+AB79+AB82+AB88+AB89</f>
        <v>8.26</v>
      </c>
      <c r="AC18" s="41">
        <v>0</v>
      </c>
      <c r="AD18" s="41">
        <f t="shared" ref="AD18:AS18" si="1">AD19+AD36+AD79+AD82+AD88+AD89</f>
        <v>0</v>
      </c>
      <c r="AE18" s="41">
        <f t="shared" si="1"/>
        <v>0</v>
      </c>
      <c r="AF18" s="41">
        <f t="shared" si="1"/>
        <v>0</v>
      </c>
      <c r="AG18" s="41">
        <f t="shared" si="1"/>
        <v>0</v>
      </c>
      <c r="AH18" s="41">
        <f t="shared" si="1"/>
        <v>0</v>
      </c>
      <c r="AI18" s="41">
        <f t="shared" si="1"/>
        <v>26.19836470629571</v>
      </c>
      <c r="AJ18" s="41">
        <v>0</v>
      </c>
      <c r="AK18" s="41">
        <v>0</v>
      </c>
      <c r="AL18" s="41">
        <f>AL19+AL36+AL79+AL82+AL88+AL89</f>
        <v>26.19836470629571</v>
      </c>
      <c r="AM18" s="41">
        <v>0</v>
      </c>
      <c r="AN18" s="41">
        <f t="shared" ref="AN18:AR18" si="2">AN19+AN36+AN79+AN82+AN88+AN89</f>
        <v>26.198364329999993</v>
      </c>
      <c r="AO18" s="41">
        <f t="shared" si="2"/>
        <v>0</v>
      </c>
      <c r="AP18" s="41">
        <f t="shared" si="2"/>
        <v>0</v>
      </c>
      <c r="AQ18" s="41">
        <f t="shared" si="2"/>
        <v>26.198364329999993</v>
      </c>
      <c r="AR18" s="41">
        <f t="shared" si="2"/>
        <v>0</v>
      </c>
      <c r="AS18" s="41">
        <f t="shared" si="1"/>
        <v>28.180057711783761</v>
      </c>
      <c r="AT18" s="41">
        <v>0</v>
      </c>
      <c r="AU18" s="41">
        <v>0</v>
      </c>
      <c r="AV18" s="41">
        <f>AV19+AV36+AV79+AV82+AV88+AV89</f>
        <v>28.180057711783761</v>
      </c>
      <c r="AW18" s="41">
        <v>0</v>
      </c>
      <c r="AX18" s="41">
        <f t="shared" ref="AX18:BC18" si="3">AX19+AX36+AX79+AX82+AX88+AX89</f>
        <v>28.180057711783761</v>
      </c>
      <c r="AY18" s="41">
        <f t="shared" si="3"/>
        <v>0</v>
      </c>
      <c r="AZ18" s="41">
        <f t="shared" si="3"/>
        <v>0</v>
      </c>
      <c r="BA18" s="41">
        <f t="shared" si="3"/>
        <v>28.180057711783761</v>
      </c>
      <c r="BB18" s="41">
        <f t="shared" si="3"/>
        <v>0</v>
      </c>
      <c r="BC18" s="41">
        <f t="shared" si="3"/>
        <v>28.407097733293128</v>
      </c>
      <c r="BD18" s="41">
        <v>0</v>
      </c>
      <c r="BE18" s="41">
        <v>0</v>
      </c>
      <c r="BF18" s="41">
        <f>BF19+BF36+BF79+BF82+BF88+BF89</f>
        <v>28.407097733293128</v>
      </c>
      <c r="BG18" s="41">
        <v>0</v>
      </c>
      <c r="BH18" s="41">
        <f t="shared" ref="BH18:BM18" si="4">BH19+BH36+BH79+BH82+BH88+BH89</f>
        <v>28.407097733293128</v>
      </c>
      <c r="BI18" s="41">
        <f t="shared" si="4"/>
        <v>0</v>
      </c>
      <c r="BJ18" s="41">
        <f t="shared" si="4"/>
        <v>0</v>
      </c>
      <c r="BK18" s="41">
        <f t="shared" si="4"/>
        <v>28.407097733293128</v>
      </c>
      <c r="BL18" s="41">
        <f t="shared" si="4"/>
        <v>0</v>
      </c>
      <c r="BM18" s="41">
        <f t="shared" si="4"/>
        <v>28.573</v>
      </c>
      <c r="BN18" s="41">
        <v>0</v>
      </c>
      <c r="BO18" s="41">
        <v>0</v>
      </c>
      <c r="BP18" s="41">
        <f>BP19+BP36+BP79+BP82+BP88+BP89</f>
        <v>28.573</v>
      </c>
      <c r="BQ18" s="41">
        <v>0</v>
      </c>
      <c r="BR18" s="41">
        <f t="shared" ref="BR18:BW18" si="5">BR19+BR36+BR79+BR82+BR88+BR89</f>
        <v>28.573</v>
      </c>
      <c r="BS18" s="41">
        <f t="shared" si="5"/>
        <v>0</v>
      </c>
      <c r="BT18" s="41">
        <f t="shared" si="5"/>
        <v>0</v>
      </c>
      <c r="BU18" s="41">
        <f t="shared" si="5"/>
        <v>28.573</v>
      </c>
      <c r="BV18" s="41">
        <f t="shared" si="5"/>
        <v>0</v>
      </c>
      <c r="BW18" s="41">
        <f t="shared" si="5"/>
        <v>31.464483156692761</v>
      </c>
      <c r="BX18" s="41">
        <v>0</v>
      </c>
      <c r="BY18" s="41">
        <v>0</v>
      </c>
      <c r="BZ18" s="41">
        <f>BZ19+BZ36+BZ79+BZ82+BZ88+BZ89</f>
        <v>31.464483156692761</v>
      </c>
      <c r="CA18" s="41">
        <v>0</v>
      </c>
      <c r="CB18" s="41">
        <f t="shared" ref="CB18:CK18" si="6">CB19+CB36+CB79+CB82+CB88+CB89</f>
        <v>31.464483156692761</v>
      </c>
      <c r="CC18" s="41">
        <f t="shared" si="6"/>
        <v>0</v>
      </c>
      <c r="CD18" s="41">
        <f t="shared" si="6"/>
        <v>0</v>
      </c>
      <c r="CE18" s="41">
        <f t="shared" si="6"/>
        <v>31.464483156692761</v>
      </c>
      <c r="CF18" s="41">
        <f t="shared" si="6"/>
        <v>0</v>
      </c>
      <c r="CG18" s="41">
        <f>CG19+CG36+CG79+CG82+CG88+CG89</f>
        <v>142.82300330806538</v>
      </c>
      <c r="CH18" s="41">
        <f t="shared" si="6"/>
        <v>0</v>
      </c>
      <c r="CI18" s="41">
        <f t="shared" si="6"/>
        <v>0</v>
      </c>
      <c r="CJ18" s="41">
        <f t="shared" si="6"/>
        <v>142.82300330806538</v>
      </c>
      <c r="CK18" s="41">
        <f t="shared" si="6"/>
        <v>0</v>
      </c>
      <c r="CL18" s="41">
        <f>CL19+CL36+CL79+CL82+CL88+CL89</f>
        <v>142.82300293176968</v>
      </c>
      <c r="CM18" s="41">
        <f t="shared" ref="CM18:CP18" si="7">CM19+CM36+CM79+CM82+CM88+CM89</f>
        <v>0</v>
      </c>
      <c r="CN18" s="41">
        <f t="shared" si="7"/>
        <v>0</v>
      </c>
      <c r="CO18" s="41">
        <f t="shared" si="7"/>
        <v>142.82300293176968</v>
      </c>
      <c r="CP18" s="41">
        <f t="shared" si="7"/>
        <v>0</v>
      </c>
      <c r="CQ18" s="15"/>
    </row>
    <row r="19" spans="1:201" ht="18.75" x14ac:dyDescent="0.2">
      <c r="A19" s="60" t="s">
        <v>102</v>
      </c>
      <c r="B19" s="65" t="s">
        <v>20</v>
      </c>
      <c r="C19" s="66" t="s">
        <v>18</v>
      </c>
      <c r="D19" s="42" t="s">
        <v>145</v>
      </c>
      <c r="E19" s="42" t="s">
        <v>145</v>
      </c>
      <c r="F19" s="42" t="s">
        <v>145</v>
      </c>
      <c r="G19" s="42" t="s">
        <v>145</v>
      </c>
      <c r="H19" s="152">
        <v>0</v>
      </c>
      <c r="I19" s="152">
        <v>0</v>
      </c>
      <c r="J19" s="43" t="s">
        <v>19</v>
      </c>
      <c r="K19" s="43" t="s">
        <v>19</v>
      </c>
      <c r="L19" s="152">
        <v>0</v>
      </c>
      <c r="M19" s="43" t="s">
        <v>19</v>
      </c>
      <c r="N19" s="50">
        <v>0</v>
      </c>
      <c r="O19" s="50">
        <v>0</v>
      </c>
      <c r="P19" s="50">
        <v>0</v>
      </c>
      <c r="Q19" s="50">
        <v>0</v>
      </c>
      <c r="R19" s="50">
        <v>0</v>
      </c>
      <c r="S19" s="50">
        <v>0</v>
      </c>
      <c r="T19" s="50">
        <v>0</v>
      </c>
      <c r="U19" s="50">
        <v>0</v>
      </c>
      <c r="V19" s="50">
        <v>0</v>
      </c>
      <c r="W19" s="50">
        <v>0</v>
      </c>
      <c r="X19" s="50">
        <v>0</v>
      </c>
      <c r="Y19" s="50">
        <v>0</v>
      </c>
      <c r="Z19" s="50">
        <v>0</v>
      </c>
      <c r="AA19" s="50">
        <v>0</v>
      </c>
      <c r="AB19" s="50">
        <v>0</v>
      </c>
      <c r="AC19" s="50">
        <v>0</v>
      </c>
      <c r="AD19" s="50">
        <v>0</v>
      </c>
      <c r="AE19" s="50">
        <v>0</v>
      </c>
      <c r="AF19" s="50">
        <v>0</v>
      </c>
      <c r="AG19" s="50">
        <v>0</v>
      </c>
      <c r="AH19" s="50">
        <v>0</v>
      </c>
      <c r="AI19" s="50">
        <v>0</v>
      </c>
      <c r="AJ19" s="50">
        <v>0</v>
      </c>
      <c r="AK19" s="50">
        <v>0</v>
      </c>
      <c r="AL19" s="50">
        <v>0</v>
      </c>
      <c r="AM19" s="50">
        <v>0</v>
      </c>
      <c r="AN19" s="50">
        <v>0</v>
      </c>
      <c r="AO19" s="50">
        <v>0</v>
      </c>
      <c r="AP19" s="50">
        <v>0</v>
      </c>
      <c r="AQ19" s="50">
        <v>0</v>
      </c>
      <c r="AR19" s="50">
        <v>0</v>
      </c>
      <c r="AS19" s="50">
        <v>0</v>
      </c>
      <c r="AT19" s="50">
        <v>0</v>
      </c>
      <c r="AU19" s="50">
        <v>0</v>
      </c>
      <c r="AV19" s="50">
        <v>0</v>
      </c>
      <c r="AW19" s="50">
        <v>0</v>
      </c>
      <c r="AX19" s="50">
        <v>0</v>
      </c>
      <c r="AY19" s="50">
        <v>0</v>
      </c>
      <c r="AZ19" s="50">
        <v>0</v>
      </c>
      <c r="BA19" s="50">
        <v>0</v>
      </c>
      <c r="BB19" s="50">
        <v>0</v>
      </c>
      <c r="BC19" s="50">
        <v>0</v>
      </c>
      <c r="BD19" s="50">
        <v>0</v>
      </c>
      <c r="BE19" s="50">
        <v>0</v>
      </c>
      <c r="BF19" s="50">
        <v>0</v>
      </c>
      <c r="BG19" s="50">
        <v>0</v>
      </c>
      <c r="BH19" s="50">
        <v>0</v>
      </c>
      <c r="BI19" s="50">
        <v>0</v>
      </c>
      <c r="BJ19" s="50">
        <v>0</v>
      </c>
      <c r="BK19" s="50">
        <v>0</v>
      </c>
      <c r="BL19" s="50">
        <v>0</v>
      </c>
      <c r="BM19" s="50">
        <v>0</v>
      </c>
      <c r="BN19" s="50">
        <v>0</v>
      </c>
      <c r="BO19" s="50">
        <v>0</v>
      </c>
      <c r="BP19" s="50">
        <v>0</v>
      </c>
      <c r="BQ19" s="50">
        <v>0</v>
      </c>
      <c r="BR19" s="50">
        <v>0</v>
      </c>
      <c r="BS19" s="50">
        <v>0</v>
      </c>
      <c r="BT19" s="50">
        <v>0</v>
      </c>
      <c r="BU19" s="50">
        <v>0</v>
      </c>
      <c r="BV19" s="50">
        <v>0</v>
      </c>
      <c r="BW19" s="50">
        <v>0</v>
      </c>
      <c r="BX19" s="50">
        <v>0</v>
      </c>
      <c r="BY19" s="50">
        <v>0</v>
      </c>
      <c r="BZ19" s="50">
        <v>0</v>
      </c>
      <c r="CA19" s="50">
        <v>0</v>
      </c>
      <c r="CB19" s="50">
        <v>0</v>
      </c>
      <c r="CC19" s="50">
        <v>0</v>
      </c>
      <c r="CD19" s="50">
        <v>0</v>
      </c>
      <c r="CE19" s="50">
        <v>0</v>
      </c>
      <c r="CF19" s="50">
        <v>0</v>
      </c>
      <c r="CG19" s="50">
        <v>0</v>
      </c>
      <c r="CH19" s="50">
        <v>0</v>
      </c>
      <c r="CI19" s="50">
        <v>0</v>
      </c>
      <c r="CJ19" s="50">
        <v>0</v>
      </c>
      <c r="CK19" s="50">
        <v>0</v>
      </c>
      <c r="CL19" s="50">
        <v>0</v>
      </c>
      <c r="CM19" s="50">
        <v>0</v>
      </c>
      <c r="CN19" s="50">
        <v>0</v>
      </c>
      <c r="CO19" s="50">
        <v>0</v>
      </c>
      <c r="CP19" s="50">
        <v>0</v>
      </c>
      <c r="CQ19" s="44"/>
    </row>
    <row r="20" spans="1:201" ht="31.5" hidden="1" x14ac:dyDescent="0.2">
      <c r="A20" s="60" t="s">
        <v>103</v>
      </c>
      <c r="B20" s="65" t="s">
        <v>21</v>
      </c>
      <c r="C20" s="66" t="s">
        <v>18</v>
      </c>
      <c r="D20" s="45" t="s">
        <v>19</v>
      </c>
      <c r="E20" s="45" t="s">
        <v>19</v>
      </c>
      <c r="F20" s="45" t="s">
        <v>19</v>
      </c>
      <c r="G20" s="45" t="s">
        <v>19</v>
      </c>
      <c r="H20" s="153" t="s">
        <v>19</v>
      </c>
      <c r="I20" s="153" t="s">
        <v>19</v>
      </c>
      <c r="J20" s="46" t="s">
        <v>19</v>
      </c>
      <c r="K20" s="46" t="s">
        <v>19</v>
      </c>
      <c r="L20" s="153" t="s">
        <v>19</v>
      </c>
      <c r="M20" s="46" t="s">
        <v>19</v>
      </c>
      <c r="N20" s="156" t="s">
        <v>19</v>
      </c>
      <c r="O20" s="156" t="s">
        <v>19</v>
      </c>
      <c r="P20" s="156" t="s">
        <v>19</v>
      </c>
      <c r="Q20" s="156" t="s">
        <v>19</v>
      </c>
      <c r="R20" s="156" t="s">
        <v>19</v>
      </c>
      <c r="S20" s="156" t="s">
        <v>19</v>
      </c>
      <c r="T20" s="156" t="s">
        <v>19</v>
      </c>
      <c r="U20" s="156" t="s">
        <v>19</v>
      </c>
      <c r="V20" s="156" t="s">
        <v>19</v>
      </c>
      <c r="W20" s="156" t="s">
        <v>19</v>
      </c>
      <c r="X20" s="156" t="s">
        <v>19</v>
      </c>
      <c r="Y20" s="156" t="s">
        <v>19</v>
      </c>
      <c r="Z20" s="156" t="s">
        <v>19</v>
      </c>
      <c r="AA20" s="156" t="s">
        <v>19</v>
      </c>
      <c r="AB20" s="156" t="s">
        <v>19</v>
      </c>
      <c r="AC20" s="156" t="s">
        <v>19</v>
      </c>
      <c r="AD20" s="156" t="s">
        <v>19</v>
      </c>
      <c r="AE20" s="156" t="s">
        <v>19</v>
      </c>
      <c r="AF20" s="156" t="s">
        <v>19</v>
      </c>
      <c r="AG20" s="156" t="s">
        <v>19</v>
      </c>
      <c r="AH20" s="156" t="s">
        <v>19</v>
      </c>
      <c r="AI20" s="156" t="s">
        <v>19</v>
      </c>
      <c r="AJ20" s="156" t="s">
        <v>19</v>
      </c>
      <c r="AK20" s="156" t="s">
        <v>19</v>
      </c>
      <c r="AL20" s="156" t="s">
        <v>19</v>
      </c>
      <c r="AM20" s="156" t="s">
        <v>19</v>
      </c>
      <c r="AN20" s="156" t="s">
        <v>19</v>
      </c>
      <c r="AO20" s="156" t="s">
        <v>19</v>
      </c>
      <c r="AP20" s="156" t="s">
        <v>19</v>
      </c>
      <c r="AQ20" s="156" t="s">
        <v>19</v>
      </c>
      <c r="AR20" s="156" t="s">
        <v>19</v>
      </c>
      <c r="AS20" s="156" t="s">
        <v>19</v>
      </c>
      <c r="AT20" s="156" t="s">
        <v>19</v>
      </c>
      <c r="AU20" s="156" t="s">
        <v>19</v>
      </c>
      <c r="AV20" s="156" t="s">
        <v>19</v>
      </c>
      <c r="AW20" s="156" t="s">
        <v>19</v>
      </c>
      <c r="AX20" s="156" t="s">
        <v>19</v>
      </c>
      <c r="AY20" s="156" t="s">
        <v>19</v>
      </c>
      <c r="AZ20" s="156" t="s">
        <v>19</v>
      </c>
      <c r="BA20" s="156" t="s">
        <v>19</v>
      </c>
      <c r="BB20" s="156" t="s">
        <v>19</v>
      </c>
      <c r="BC20" s="156" t="s">
        <v>19</v>
      </c>
      <c r="BD20" s="156" t="s">
        <v>19</v>
      </c>
      <c r="BE20" s="156" t="s">
        <v>19</v>
      </c>
      <c r="BF20" s="156" t="s">
        <v>19</v>
      </c>
      <c r="BG20" s="156" t="s">
        <v>19</v>
      </c>
      <c r="BH20" s="156" t="s">
        <v>19</v>
      </c>
      <c r="BI20" s="156" t="s">
        <v>19</v>
      </c>
      <c r="BJ20" s="156" t="s">
        <v>19</v>
      </c>
      <c r="BK20" s="156" t="s">
        <v>19</v>
      </c>
      <c r="BL20" s="156" t="s">
        <v>19</v>
      </c>
      <c r="BM20" s="156" t="s">
        <v>19</v>
      </c>
      <c r="BN20" s="156" t="s">
        <v>19</v>
      </c>
      <c r="BO20" s="156" t="s">
        <v>19</v>
      </c>
      <c r="BP20" s="156" t="s">
        <v>19</v>
      </c>
      <c r="BQ20" s="156" t="s">
        <v>19</v>
      </c>
      <c r="BR20" s="156" t="s">
        <v>19</v>
      </c>
      <c r="BS20" s="156" t="s">
        <v>19</v>
      </c>
      <c r="BT20" s="156" t="s">
        <v>19</v>
      </c>
      <c r="BU20" s="156" t="s">
        <v>19</v>
      </c>
      <c r="BV20" s="156" t="s">
        <v>19</v>
      </c>
      <c r="BW20" s="156" t="s">
        <v>19</v>
      </c>
      <c r="BX20" s="156" t="s">
        <v>19</v>
      </c>
      <c r="BY20" s="156" t="s">
        <v>19</v>
      </c>
      <c r="BZ20" s="156" t="s">
        <v>19</v>
      </c>
      <c r="CA20" s="156" t="s">
        <v>19</v>
      </c>
      <c r="CB20" s="156" t="s">
        <v>19</v>
      </c>
      <c r="CC20" s="156" t="s">
        <v>19</v>
      </c>
      <c r="CD20" s="156" t="s">
        <v>19</v>
      </c>
      <c r="CE20" s="156" t="s">
        <v>19</v>
      </c>
      <c r="CF20" s="156" t="s">
        <v>19</v>
      </c>
      <c r="CG20" s="156" t="s">
        <v>19</v>
      </c>
      <c r="CH20" s="156" t="s">
        <v>19</v>
      </c>
      <c r="CI20" s="156" t="s">
        <v>19</v>
      </c>
      <c r="CJ20" s="156" t="s">
        <v>19</v>
      </c>
      <c r="CK20" s="156" t="s">
        <v>19</v>
      </c>
      <c r="CL20" s="156" t="s">
        <v>19</v>
      </c>
      <c r="CM20" s="156" t="s">
        <v>19</v>
      </c>
      <c r="CN20" s="156" t="s">
        <v>19</v>
      </c>
      <c r="CO20" s="156" t="s">
        <v>19</v>
      </c>
      <c r="CP20" s="156" t="s">
        <v>19</v>
      </c>
      <c r="CQ20" s="47" t="s">
        <v>19</v>
      </c>
    </row>
    <row r="21" spans="1:201" ht="31.5" hidden="1" x14ac:dyDescent="0.2">
      <c r="A21" s="60" t="s">
        <v>104</v>
      </c>
      <c r="B21" s="65" t="s">
        <v>22</v>
      </c>
      <c r="C21" s="66" t="s">
        <v>18</v>
      </c>
      <c r="D21" s="48" t="s">
        <v>19</v>
      </c>
      <c r="E21" s="48" t="s">
        <v>19</v>
      </c>
      <c r="F21" s="48" t="s">
        <v>19</v>
      </c>
      <c r="G21" s="48" t="s">
        <v>19</v>
      </c>
      <c r="H21" s="154" t="s">
        <v>19</v>
      </c>
      <c r="I21" s="154" t="s">
        <v>19</v>
      </c>
      <c r="J21" s="49" t="s">
        <v>19</v>
      </c>
      <c r="K21" s="49" t="s">
        <v>19</v>
      </c>
      <c r="L21" s="154" t="s">
        <v>19</v>
      </c>
      <c r="M21" s="49" t="s">
        <v>19</v>
      </c>
      <c r="N21" s="51" t="s">
        <v>19</v>
      </c>
      <c r="O21" s="157">
        <v>314.995</v>
      </c>
      <c r="P21" s="51" t="s">
        <v>19</v>
      </c>
      <c r="Q21" s="51" t="s">
        <v>19</v>
      </c>
      <c r="R21" s="51" t="s">
        <v>19</v>
      </c>
      <c r="S21" s="51" t="s">
        <v>19</v>
      </c>
      <c r="T21" s="51" t="s">
        <v>19</v>
      </c>
      <c r="U21" s="51" t="s">
        <v>19</v>
      </c>
      <c r="V21" s="51" t="s">
        <v>19</v>
      </c>
      <c r="W21" s="51" t="s">
        <v>19</v>
      </c>
      <c r="X21" s="51" t="s">
        <v>19</v>
      </c>
      <c r="Y21" s="51" t="s">
        <v>19</v>
      </c>
      <c r="Z21" s="51" t="s">
        <v>19</v>
      </c>
      <c r="AA21" s="51" t="s">
        <v>19</v>
      </c>
      <c r="AB21" s="51" t="s">
        <v>19</v>
      </c>
      <c r="AC21" s="51" t="s">
        <v>19</v>
      </c>
      <c r="AD21" s="51" t="s">
        <v>19</v>
      </c>
      <c r="AE21" s="51" t="s">
        <v>19</v>
      </c>
      <c r="AF21" s="51" t="s">
        <v>19</v>
      </c>
      <c r="AG21" s="51" t="s">
        <v>19</v>
      </c>
      <c r="AH21" s="51" t="s">
        <v>19</v>
      </c>
      <c r="AI21" s="51" t="s">
        <v>19</v>
      </c>
      <c r="AJ21" s="51" t="s">
        <v>19</v>
      </c>
      <c r="AK21" s="51" t="s">
        <v>19</v>
      </c>
      <c r="AL21" s="51" t="s">
        <v>19</v>
      </c>
      <c r="AM21" s="51" t="s">
        <v>19</v>
      </c>
      <c r="AN21" s="51" t="s">
        <v>19</v>
      </c>
      <c r="AO21" s="51" t="s">
        <v>19</v>
      </c>
      <c r="AP21" s="51" t="s">
        <v>19</v>
      </c>
      <c r="AQ21" s="51" t="s">
        <v>19</v>
      </c>
      <c r="AR21" s="51" t="s">
        <v>19</v>
      </c>
      <c r="AS21" s="51" t="s">
        <v>19</v>
      </c>
      <c r="AT21" s="51" t="s">
        <v>19</v>
      </c>
      <c r="AU21" s="51" t="s">
        <v>19</v>
      </c>
      <c r="AV21" s="51" t="s">
        <v>19</v>
      </c>
      <c r="AW21" s="51" t="s">
        <v>19</v>
      </c>
      <c r="AX21" s="51" t="s">
        <v>19</v>
      </c>
      <c r="AY21" s="51" t="s">
        <v>19</v>
      </c>
      <c r="AZ21" s="51" t="s">
        <v>19</v>
      </c>
      <c r="BA21" s="51" t="s">
        <v>19</v>
      </c>
      <c r="BB21" s="51" t="s">
        <v>19</v>
      </c>
      <c r="BC21" s="51" t="s">
        <v>19</v>
      </c>
      <c r="BD21" s="51" t="s">
        <v>19</v>
      </c>
      <c r="BE21" s="51" t="s">
        <v>19</v>
      </c>
      <c r="BF21" s="51" t="s">
        <v>19</v>
      </c>
      <c r="BG21" s="51" t="s">
        <v>19</v>
      </c>
      <c r="BH21" s="51" t="s">
        <v>19</v>
      </c>
      <c r="BI21" s="51" t="s">
        <v>19</v>
      </c>
      <c r="BJ21" s="51" t="s">
        <v>19</v>
      </c>
      <c r="BK21" s="51" t="s">
        <v>19</v>
      </c>
      <c r="BL21" s="51" t="s">
        <v>19</v>
      </c>
      <c r="BM21" s="51" t="s">
        <v>19</v>
      </c>
      <c r="BN21" s="51" t="s">
        <v>19</v>
      </c>
      <c r="BO21" s="51" t="s">
        <v>19</v>
      </c>
      <c r="BP21" s="51" t="s">
        <v>19</v>
      </c>
      <c r="BQ21" s="51" t="s">
        <v>19</v>
      </c>
      <c r="BR21" s="51" t="s">
        <v>19</v>
      </c>
      <c r="BS21" s="51" t="s">
        <v>19</v>
      </c>
      <c r="BT21" s="51" t="s">
        <v>19</v>
      </c>
      <c r="BU21" s="51" t="s">
        <v>19</v>
      </c>
      <c r="BV21" s="51" t="s">
        <v>19</v>
      </c>
      <c r="BW21" s="51" t="s">
        <v>19</v>
      </c>
      <c r="BX21" s="51" t="s">
        <v>19</v>
      </c>
      <c r="BY21" s="51" t="s">
        <v>19</v>
      </c>
      <c r="BZ21" s="51" t="s">
        <v>19</v>
      </c>
      <c r="CA21" s="51" t="s">
        <v>19</v>
      </c>
      <c r="CB21" s="51" t="s">
        <v>19</v>
      </c>
      <c r="CC21" s="51" t="s">
        <v>19</v>
      </c>
      <c r="CD21" s="51" t="s">
        <v>19</v>
      </c>
      <c r="CE21" s="51" t="s">
        <v>19</v>
      </c>
      <c r="CF21" s="51" t="s">
        <v>19</v>
      </c>
      <c r="CG21" s="51" t="s">
        <v>19</v>
      </c>
      <c r="CH21" s="51" t="s">
        <v>19</v>
      </c>
      <c r="CI21" s="51" t="s">
        <v>19</v>
      </c>
      <c r="CJ21" s="51" t="s">
        <v>19</v>
      </c>
      <c r="CK21" s="51" t="s">
        <v>19</v>
      </c>
      <c r="CL21" s="51" t="s">
        <v>19</v>
      </c>
      <c r="CM21" s="51" t="s">
        <v>19</v>
      </c>
      <c r="CN21" s="51" t="s">
        <v>19</v>
      </c>
      <c r="CO21" s="51" t="s">
        <v>19</v>
      </c>
      <c r="CP21" s="51" t="s">
        <v>19</v>
      </c>
      <c r="CQ21" s="19" t="s">
        <v>19</v>
      </c>
    </row>
    <row r="22" spans="1:201" s="22" customFormat="1" ht="47.25" hidden="1" x14ac:dyDescent="0.2">
      <c r="A22" s="61" t="s">
        <v>104</v>
      </c>
      <c r="B22" s="67" t="s">
        <v>23</v>
      </c>
      <c r="C22" s="68" t="s">
        <v>18</v>
      </c>
      <c r="D22" s="20" t="s">
        <v>19</v>
      </c>
      <c r="E22" s="21" t="s">
        <v>19</v>
      </c>
      <c r="F22" s="21" t="s">
        <v>19</v>
      </c>
      <c r="G22" s="21" t="s">
        <v>19</v>
      </c>
      <c r="H22" s="91" t="s">
        <v>19</v>
      </c>
      <c r="I22" s="91" t="s">
        <v>19</v>
      </c>
      <c r="J22" s="21" t="s">
        <v>19</v>
      </c>
      <c r="K22" s="21" t="s">
        <v>19</v>
      </c>
      <c r="L22" s="91" t="s">
        <v>19</v>
      </c>
      <c r="M22" s="21" t="s">
        <v>19</v>
      </c>
      <c r="N22" s="158" t="s">
        <v>19</v>
      </c>
      <c r="O22" s="158" t="s">
        <v>19</v>
      </c>
      <c r="P22" s="158" t="s">
        <v>19</v>
      </c>
      <c r="Q22" s="158" t="s">
        <v>19</v>
      </c>
      <c r="R22" s="158" t="s">
        <v>19</v>
      </c>
      <c r="S22" s="158" t="s">
        <v>19</v>
      </c>
      <c r="T22" s="158" t="s">
        <v>19</v>
      </c>
      <c r="U22" s="158" t="s">
        <v>19</v>
      </c>
      <c r="V22" s="158" t="s">
        <v>19</v>
      </c>
      <c r="W22" s="158" t="s">
        <v>19</v>
      </c>
      <c r="X22" s="158" t="s">
        <v>19</v>
      </c>
      <c r="Y22" s="158" t="s">
        <v>19</v>
      </c>
      <c r="Z22" s="158" t="s">
        <v>19</v>
      </c>
      <c r="AA22" s="158" t="s">
        <v>19</v>
      </c>
      <c r="AB22" s="158" t="s">
        <v>19</v>
      </c>
      <c r="AC22" s="158" t="s">
        <v>19</v>
      </c>
      <c r="AD22" s="158" t="s">
        <v>19</v>
      </c>
      <c r="AE22" s="158" t="s">
        <v>19</v>
      </c>
      <c r="AF22" s="158" t="s">
        <v>19</v>
      </c>
      <c r="AG22" s="158" t="s">
        <v>19</v>
      </c>
      <c r="AH22" s="158" t="s">
        <v>19</v>
      </c>
      <c r="AI22" s="158" t="s">
        <v>19</v>
      </c>
      <c r="AJ22" s="158" t="s">
        <v>19</v>
      </c>
      <c r="AK22" s="158" t="s">
        <v>19</v>
      </c>
      <c r="AL22" s="158" t="s">
        <v>19</v>
      </c>
      <c r="AM22" s="158" t="s">
        <v>19</v>
      </c>
      <c r="AN22" s="158" t="s">
        <v>19</v>
      </c>
      <c r="AO22" s="158" t="s">
        <v>19</v>
      </c>
      <c r="AP22" s="158" t="s">
        <v>19</v>
      </c>
      <c r="AQ22" s="158" t="s">
        <v>19</v>
      </c>
      <c r="AR22" s="158" t="s">
        <v>19</v>
      </c>
      <c r="AS22" s="158" t="s">
        <v>19</v>
      </c>
      <c r="AT22" s="158" t="s">
        <v>19</v>
      </c>
      <c r="AU22" s="158" t="s">
        <v>19</v>
      </c>
      <c r="AV22" s="158" t="s">
        <v>19</v>
      </c>
      <c r="AW22" s="158" t="s">
        <v>19</v>
      </c>
      <c r="AX22" s="158" t="s">
        <v>19</v>
      </c>
      <c r="AY22" s="158" t="s">
        <v>19</v>
      </c>
      <c r="AZ22" s="158" t="s">
        <v>19</v>
      </c>
      <c r="BA22" s="158" t="s">
        <v>19</v>
      </c>
      <c r="BB22" s="158" t="s">
        <v>19</v>
      </c>
      <c r="BC22" s="158" t="s">
        <v>19</v>
      </c>
      <c r="BD22" s="158" t="s">
        <v>19</v>
      </c>
      <c r="BE22" s="158" t="s">
        <v>19</v>
      </c>
      <c r="BF22" s="158" t="s">
        <v>19</v>
      </c>
      <c r="BG22" s="158" t="s">
        <v>19</v>
      </c>
      <c r="BH22" s="158" t="s">
        <v>19</v>
      </c>
      <c r="BI22" s="158" t="s">
        <v>19</v>
      </c>
      <c r="BJ22" s="158" t="s">
        <v>19</v>
      </c>
      <c r="BK22" s="158" t="s">
        <v>19</v>
      </c>
      <c r="BL22" s="158" t="s">
        <v>19</v>
      </c>
      <c r="BM22" s="158" t="s">
        <v>19</v>
      </c>
      <c r="BN22" s="158" t="s">
        <v>19</v>
      </c>
      <c r="BO22" s="158" t="s">
        <v>19</v>
      </c>
      <c r="BP22" s="158" t="s">
        <v>19</v>
      </c>
      <c r="BQ22" s="158" t="s">
        <v>19</v>
      </c>
      <c r="BR22" s="158" t="s">
        <v>19</v>
      </c>
      <c r="BS22" s="158" t="s">
        <v>19</v>
      </c>
      <c r="BT22" s="158" t="s">
        <v>19</v>
      </c>
      <c r="BU22" s="158" t="s">
        <v>19</v>
      </c>
      <c r="BV22" s="158" t="s">
        <v>19</v>
      </c>
      <c r="BW22" s="158" t="s">
        <v>19</v>
      </c>
      <c r="BX22" s="158" t="s">
        <v>19</v>
      </c>
      <c r="BY22" s="158" t="s">
        <v>19</v>
      </c>
      <c r="BZ22" s="158" t="s">
        <v>19</v>
      </c>
      <c r="CA22" s="158" t="s">
        <v>19</v>
      </c>
      <c r="CB22" s="158" t="s">
        <v>19</v>
      </c>
      <c r="CC22" s="158" t="s">
        <v>19</v>
      </c>
      <c r="CD22" s="158" t="s">
        <v>19</v>
      </c>
      <c r="CE22" s="158" t="s">
        <v>19</v>
      </c>
      <c r="CF22" s="158" t="s">
        <v>19</v>
      </c>
      <c r="CG22" s="158" t="s">
        <v>19</v>
      </c>
      <c r="CH22" s="158" t="s">
        <v>19</v>
      </c>
      <c r="CI22" s="158" t="s">
        <v>19</v>
      </c>
      <c r="CJ22" s="158" t="s">
        <v>19</v>
      </c>
      <c r="CK22" s="158" t="s">
        <v>19</v>
      </c>
      <c r="CL22" s="158" t="s">
        <v>19</v>
      </c>
      <c r="CM22" s="158" t="s">
        <v>19</v>
      </c>
      <c r="CN22" s="158" t="s">
        <v>19</v>
      </c>
      <c r="CO22" s="158" t="s">
        <v>19</v>
      </c>
      <c r="CP22" s="158" t="s">
        <v>19</v>
      </c>
      <c r="CQ22" s="21" t="s">
        <v>19</v>
      </c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J22" s="78"/>
      <c r="EK22" s="78"/>
      <c r="EL22" s="78"/>
      <c r="EM22" s="78"/>
      <c r="EN22" s="78"/>
      <c r="EO22" s="78"/>
      <c r="EP22" s="78"/>
      <c r="EQ22" s="78"/>
      <c r="ER22" s="78"/>
      <c r="ES22" s="78"/>
      <c r="ET22" s="78"/>
      <c r="EU22" s="78"/>
      <c r="EV22" s="78"/>
      <c r="EW22" s="78"/>
      <c r="EX22" s="78"/>
      <c r="EY22" s="78"/>
      <c r="EZ22" s="78"/>
      <c r="FA22" s="78"/>
      <c r="FB22" s="78"/>
      <c r="FC22" s="78"/>
      <c r="FD22" s="78"/>
      <c r="FE22" s="78"/>
      <c r="FF22" s="78"/>
      <c r="FG22" s="78"/>
      <c r="FH22" s="78"/>
      <c r="FI22" s="78"/>
      <c r="FJ22" s="78"/>
      <c r="FK22" s="78"/>
      <c r="FL22" s="78"/>
      <c r="FM22" s="78"/>
      <c r="FN22" s="78"/>
      <c r="FO22" s="78"/>
      <c r="FP22" s="78"/>
      <c r="FQ22" s="78"/>
      <c r="FR22" s="78"/>
      <c r="FS22" s="78"/>
      <c r="FT22" s="78"/>
      <c r="FU22" s="78"/>
      <c r="FV22" s="78"/>
      <c r="FW22" s="78"/>
      <c r="FX22" s="78"/>
      <c r="FY22" s="78"/>
      <c r="FZ22" s="78"/>
      <c r="GA22" s="78"/>
      <c r="GB22" s="78"/>
      <c r="GC22" s="78"/>
      <c r="GD22" s="78"/>
      <c r="GE22" s="78"/>
      <c r="GF22" s="78"/>
      <c r="GG22" s="78"/>
      <c r="GH22" s="78"/>
      <c r="GI22" s="78"/>
      <c r="GJ22" s="78"/>
      <c r="GK22" s="78"/>
      <c r="GL22" s="78"/>
      <c r="GM22" s="78"/>
      <c r="GN22" s="78"/>
      <c r="GO22" s="78"/>
      <c r="GP22" s="78"/>
      <c r="GQ22" s="78"/>
      <c r="GR22" s="78"/>
      <c r="GS22" s="78"/>
    </row>
    <row r="23" spans="1:201" ht="31.5" hidden="1" x14ac:dyDescent="0.2">
      <c r="A23" s="60" t="s">
        <v>105</v>
      </c>
      <c r="B23" s="65" t="s">
        <v>24</v>
      </c>
      <c r="C23" s="66" t="s">
        <v>18</v>
      </c>
      <c r="D23" s="48" t="s">
        <v>19</v>
      </c>
      <c r="E23" s="48" t="s">
        <v>19</v>
      </c>
      <c r="F23" s="48" t="s">
        <v>19</v>
      </c>
      <c r="G23" s="48" t="s">
        <v>19</v>
      </c>
      <c r="H23" s="154" t="s">
        <v>19</v>
      </c>
      <c r="I23" s="154" t="s">
        <v>19</v>
      </c>
      <c r="J23" s="49" t="s">
        <v>19</v>
      </c>
      <c r="K23" s="49" t="s">
        <v>19</v>
      </c>
      <c r="L23" s="154" t="s">
        <v>19</v>
      </c>
      <c r="M23" s="49" t="s">
        <v>19</v>
      </c>
      <c r="N23" s="51" t="s">
        <v>19</v>
      </c>
      <c r="O23" s="51" t="s">
        <v>19</v>
      </c>
      <c r="P23" s="51" t="s">
        <v>19</v>
      </c>
      <c r="Q23" s="51" t="s">
        <v>19</v>
      </c>
      <c r="R23" s="51" t="s">
        <v>19</v>
      </c>
      <c r="S23" s="51" t="s">
        <v>19</v>
      </c>
      <c r="T23" s="51" t="s">
        <v>19</v>
      </c>
      <c r="U23" s="51" t="s">
        <v>19</v>
      </c>
      <c r="V23" s="51" t="s">
        <v>19</v>
      </c>
      <c r="W23" s="51" t="s">
        <v>19</v>
      </c>
      <c r="X23" s="51" t="s">
        <v>19</v>
      </c>
      <c r="Y23" s="51" t="s">
        <v>19</v>
      </c>
      <c r="Z23" s="51" t="s">
        <v>19</v>
      </c>
      <c r="AA23" s="51" t="s">
        <v>19</v>
      </c>
      <c r="AB23" s="51" t="s">
        <v>19</v>
      </c>
      <c r="AC23" s="51" t="s">
        <v>19</v>
      </c>
      <c r="AD23" s="51" t="s">
        <v>19</v>
      </c>
      <c r="AE23" s="51" t="s">
        <v>19</v>
      </c>
      <c r="AF23" s="51" t="s">
        <v>19</v>
      </c>
      <c r="AG23" s="51" t="s">
        <v>19</v>
      </c>
      <c r="AH23" s="51" t="s">
        <v>19</v>
      </c>
      <c r="AI23" s="51" t="s">
        <v>19</v>
      </c>
      <c r="AJ23" s="51" t="s">
        <v>19</v>
      </c>
      <c r="AK23" s="51" t="s">
        <v>19</v>
      </c>
      <c r="AL23" s="51" t="s">
        <v>19</v>
      </c>
      <c r="AM23" s="51" t="s">
        <v>19</v>
      </c>
      <c r="AN23" s="51" t="s">
        <v>19</v>
      </c>
      <c r="AO23" s="51" t="s">
        <v>19</v>
      </c>
      <c r="AP23" s="51" t="s">
        <v>19</v>
      </c>
      <c r="AQ23" s="51" t="s">
        <v>19</v>
      </c>
      <c r="AR23" s="51" t="s">
        <v>19</v>
      </c>
      <c r="AS23" s="51" t="s">
        <v>19</v>
      </c>
      <c r="AT23" s="51" t="s">
        <v>19</v>
      </c>
      <c r="AU23" s="51" t="s">
        <v>19</v>
      </c>
      <c r="AV23" s="51" t="s">
        <v>19</v>
      </c>
      <c r="AW23" s="51" t="s">
        <v>19</v>
      </c>
      <c r="AX23" s="51" t="s">
        <v>19</v>
      </c>
      <c r="AY23" s="51" t="s">
        <v>19</v>
      </c>
      <c r="AZ23" s="51" t="s">
        <v>19</v>
      </c>
      <c r="BA23" s="51" t="s">
        <v>19</v>
      </c>
      <c r="BB23" s="51" t="s">
        <v>19</v>
      </c>
      <c r="BC23" s="51" t="s">
        <v>19</v>
      </c>
      <c r="BD23" s="51" t="s">
        <v>19</v>
      </c>
      <c r="BE23" s="51" t="s">
        <v>19</v>
      </c>
      <c r="BF23" s="51" t="s">
        <v>19</v>
      </c>
      <c r="BG23" s="51" t="s">
        <v>19</v>
      </c>
      <c r="BH23" s="51" t="s">
        <v>19</v>
      </c>
      <c r="BI23" s="51" t="s">
        <v>19</v>
      </c>
      <c r="BJ23" s="51" t="s">
        <v>19</v>
      </c>
      <c r="BK23" s="51" t="s">
        <v>19</v>
      </c>
      <c r="BL23" s="51" t="s">
        <v>19</v>
      </c>
      <c r="BM23" s="51" t="s">
        <v>19</v>
      </c>
      <c r="BN23" s="51" t="s">
        <v>19</v>
      </c>
      <c r="BO23" s="51" t="s">
        <v>19</v>
      </c>
      <c r="BP23" s="51" t="s">
        <v>19</v>
      </c>
      <c r="BQ23" s="51" t="s">
        <v>19</v>
      </c>
      <c r="BR23" s="51" t="s">
        <v>19</v>
      </c>
      <c r="BS23" s="51" t="s">
        <v>19</v>
      </c>
      <c r="BT23" s="51" t="s">
        <v>19</v>
      </c>
      <c r="BU23" s="51" t="s">
        <v>19</v>
      </c>
      <c r="BV23" s="51" t="s">
        <v>19</v>
      </c>
      <c r="BW23" s="51" t="s">
        <v>19</v>
      </c>
      <c r="BX23" s="51" t="s">
        <v>19</v>
      </c>
      <c r="BY23" s="51" t="s">
        <v>19</v>
      </c>
      <c r="BZ23" s="51" t="s">
        <v>19</v>
      </c>
      <c r="CA23" s="51" t="s">
        <v>19</v>
      </c>
      <c r="CB23" s="51" t="s">
        <v>19</v>
      </c>
      <c r="CC23" s="51" t="s">
        <v>19</v>
      </c>
      <c r="CD23" s="51" t="s">
        <v>19</v>
      </c>
      <c r="CE23" s="51" t="s">
        <v>19</v>
      </c>
      <c r="CF23" s="51" t="s">
        <v>19</v>
      </c>
      <c r="CG23" s="51" t="s">
        <v>19</v>
      </c>
      <c r="CH23" s="51" t="s">
        <v>19</v>
      </c>
      <c r="CI23" s="51" t="s">
        <v>19</v>
      </c>
      <c r="CJ23" s="51" t="s">
        <v>19</v>
      </c>
      <c r="CK23" s="51" t="s">
        <v>19</v>
      </c>
      <c r="CL23" s="51" t="s">
        <v>19</v>
      </c>
      <c r="CM23" s="51" t="s">
        <v>19</v>
      </c>
      <c r="CN23" s="51" t="s">
        <v>19</v>
      </c>
      <c r="CO23" s="51" t="s">
        <v>19</v>
      </c>
      <c r="CP23" s="51" t="s">
        <v>19</v>
      </c>
      <c r="CQ23" s="19" t="s">
        <v>19</v>
      </c>
    </row>
    <row r="24" spans="1:201" s="22" customFormat="1" ht="55.5" hidden="1" customHeight="1" x14ac:dyDescent="0.2">
      <c r="A24" s="61" t="s">
        <v>105</v>
      </c>
      <c r="B24" s="67" t="s">
        <v>25</v>
      </c>
      <c r="C24" s="68" t="s">
        <v>18</v>
      </c>
      <c r="D24" s="23" t="s">
        <v>19</v>
      </c>
      <c r="E24" s="23" t="s">
        <v>19</v>
      </c>
      <c r="F24" s="23" t="s">
        <v>19</v>
      </c>
      <c r="G24" s="23" t="s">
        <v>19</v>
      </c>
      <c r="H24" s="91" t="s">
        <v>19</v>
      </c>
      <c r="I24" s="91" t="s">
        <v>19</v>
      </c>
      <c r="J24" s="23" t="s">
        <v>19</v>
      </c>
      <c r="K24" s="23" t="s">
        <v>19</v>
      </c>
      <c r="L24" s="91" t="s">
        <v>19</v>
      </c>
      <c r="M24" s="23" t="s">
        <v>19</v>
      </c>
      <c r="N24" s="158" t="s">
        <v>19</v>
      </c>
      <c r="O24" s="158" t="s">
        <v>19</v>
      </c>
      <c r="P24" s="158" t="s">
        <v>19</v>
      </c>
      <c r="Q24" s="158" t="s">
        <v>19</v>
      </c>
      <c r="R24" s="158" t="s">
        <v>19</v>
      </c>
      <c r="S24" s="158" t="s">
        <v>19</v>
      </c>
      <c r="T24" s="158" t="s">
        <v>19</v>
      </c>
      <c r="U24" s="158" t="s">
        <v>19</v>
      </c>
      <c r="V24" s="158" t="s">
        <v>19</v>
      </c>
      <c r="W24" s="158" t="s">
        <v>19</v>
      </c>
      <c r="X24" s="158" t="s">
        <v>19</v>
      </c>
      <c r="Y24" s="158" t="s">
        <v>19</v>
      </c>
      <c r="Z24" s="158" t="s">
        <v>19</v>
      </c>
      <c r="AA24" s="158" t="s">
        <v>19</v>
      </c>
      <c r="AB24" s="158" t="s">
        <v>19</v>
      </c>
      <c r="AC24" s="158" t="s">
        <v>19</v>
      </c>
      <c r="AD24" s="158" t="s">
        <v>19</v>
      </c>
      <c r="AE24" s="158" t="s">
        <v>19</v>
      </c>
      <c r="AF24" s="158" t="s">
        <v>19</v>
      </c>
      <c r="AG24" s="158" t="s">
        <v>19</v>
      </c>
      <c r="AH24" s="158" t="s">
        <v>19</v>
      </c>
      <c r="AI24" s="158" t="s">
        <v>19</v>
      </c>
      <c r="AJ24" s="158" t="s">
        <v>19</v>
      </c>
      <c r="AK24" s="158" t="s">
        <v>19</v>
      </c>
      <c r="AL24" s="158" t="s">
        <v>19</v>
      </c>
      <c r="AM24" s="158" t="s">
        <v>19</v>
      </c>
      <c r="AN24" s="158" t="s">
        <v>19</v>
      </c>
      <c r="AO24" s="158" t="s">
        <v>19</v>
      </c>
      <c r="AP24" s="158" t="s">
        <v>19</v>
      </c>
      <c r="AQ24" s="158" t="s">
        <v>19</v>
      </c>
      <c r="AR24" s="158" t="s">
        <v>19</v>
      </c>
      <c r="AS24" s="158" t="s">
        <v>19</v>
      </c>
      <c r="AT24" s="158" t="s">
        <v>19</v>
      </c>
      <c r="AU24" s="158" t="s">
        <v>19</v>
      </c>
      <c r="AV24" s="158" t="s">
        <v>19</v>
      </c>
      <c r="AW24" s="158" t="s">
        <v>19</v>
      </c>
      <c r="AX24" s="158" t="s">
        <v>19</v>
      </c>
      <c r="AY24" s="158" t="s">
        <v>19</v>
      </c>
      <c r="AZ24" s="158" t="s">
        <v>19</v>
      </c>
      <c r="BA24" s="158" t="s">
        <v>19</v>
      </c>
      <c r="BB24" s="158" t="s">
        <v>19</v>
      </c>
      <c r="BC24" s="158" t="s">
        <v>19</v>
      </c>
      <c r="BD24" s="158" t="s">
        <v>19</v>
      </c>
      <c r="BE24" s="158" t="s">
        <v>19</v>
      </c>
      <c r="BF24" s="158" t="s">
        <v>19</v>
      </c>
      <c r="BG24" s="158" t="s">
        <v>19</v>
      </c>
      <c r="BH24" s="158" t="s">
        <v>19</v>
      </c>
      <c r="BI24" s="158" t="s">
        <v>19</v>
      </c>
      <c r="BJ24" s="158" t="s">
        <v>19</v>
      </c>
      <c r="BK24" s="158" t="s">
        <v>19</v>
      </c>
      <c r="BL24" s="158" t="s">
        <v>19</v>
      </c>
      <c r="BM24" s="158" t="s">
        <v>19</v>
      </c>
      <c r="BN24" s="158" t="s">
        <v>19</v>
      </c>
      <c r="BO24" s="158" t="s">
        <v>19</v>
      </c>
      <c r="BP24" s="158" t="s">
        <v>19</v>
      </c>
      <c r="BQ24" s="158" t="s">
        <v>19</v>
      </c>
      <c r="BR24" s="158" t="s">
        <v>19</v>
      </c>
      <c r="BS24" s="158" t="s">
        <v>19</v>
      </c>
      <c r="BT24" s="158" t="s">
        <v>19</v>
      </c>
      <c r="BU24" s="158" t="s">
        <v>19</v>
      </c>
      <c r="BV24" s="158" t="s">
        <v>19</v>
      </c>
      <c r="BW24" s="158" t="s">
        <v>19</v>
      </c>
      <c r="BX24" s="158" t="s">
        <v>19</v>
      </c>
      <c r="BY24" s="158" t="s">
        <v>19</v>
      </c>
      <c r="BZ24" s="158" t="s">
        <v>19</v>
      </c>
      <c r="CA24" s="158" t="s">
        <v>19</v>
      </c>
      <c r="CB24" s="158" t="s">
        <v>19</v>
      </c>
      <c r="CC24" s="158" t="s">
        <v>19</v>
      </c>
      <c r="CD24" s="158" t="s">
        <v>19</v>
      </c>
      <c r="CE24" s="158" t="s">
        <v>19</v>
      </c>
      <c r="CF24" s="158" t="s">
        <v>19</v>
      </c>
      <c r="CG24" s="158" t="s">
        <v>19</v>
      </c>
      <c r="CH24" s="158" t="s">
        <v>19</v>
      </c>
      <c r="CI24" s="158" t="s">
        <v>19</v>
      </c>
      <c r="CJ24" s="158" t="s">
        <v>19</v>
      </c>
      <c r="CK24" s="158" t="s">
        <v>19</v>
      </c>
      <c r="CL24" s="158" t="s">
        <v>19</v>
      </c>
      <c r="CM24" s="158" t="s">
        <v>19</v>
      </c>
      <c r="CN24" s="158" t="s">
        <v>19</v>
      </c>
      <c r="CO24" s="158" t="s">
        <v>19</v>
      </c>
      <c r="CP24" s="158" t="s">
        <v>19</v>
      </c>
      <c r="CQ24" s="21" t="s">
        <v>19</v>
      </c>
      <c r="CR24" s="78"/>
      <c r="CS24" s="78"/>
      <c r="CT24" s="78"/>
      <c r="CU24" s="78"/>
      <c r="CV24" s="78"/>
      <c r="CW24" s="78"/>
      <c r="CX24" s="78"/>
      <c r="CY24" s="78"/>
      <c r="CZ24" s="78"/>
      <c r="DA24" s="78"/>
      <c r="DB24" s="78"/>
      <c r="DC24" s="78"/>
      <c r="DD24" s="78"/>
      <c r="DE24" s="78"/>
      <c r="DF24" s="78"/>
      <c r="DG24" s="78"/>
      <c r="DH24" s="78"/>
      <c r="DI24" s="78"/>
      <c r="DJ24" s="78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J24" s="78"/>
      <c r="EK24" s="78"/>
      <c r="EL24" s="78"/>
      <c r="EM24" s="78"/>
      <c r="EN24" s="78"/>
      <c r="EO24" s="78"/>
      <c r="EP24" s="78"/>
      <c r="EQ24" s="78"/>
      <c r="ER24" s="78"/>
      <c r="ES24" s="78"/>
      <c r="ET24" s="78"/>
      <c r="EU24" s="78"/>
      <c r="EV24" s="78"/>
      <c r="EW24" s="78"/>
      <c r="EX24" s="78"/>
      <c r="EY24" s="78"/>
      <c r="EZ24" s="78"/>
      <c r="FA24" s="78"/>
      <c r="FB24" s="78"/>
      <c r="FC24" s="78"/>
      <c r="FD24" s="78"/>
      <c r="FE24" s="78"/>
      <c r="FF24" s="78"/>
      <c r="FG24" s="78"/>
      <c r="FH24" s="78"/>
      <c r="FI24" s="78"/>
      <c r="FJ24" s="78"/>
      <c r="FK24" s="78"/>
      <c r="FL24" s="78"/>
      <c r="FM24" s="78"/>
      <c r="FN24" s="78"/>
      <c r="FO24" s="78"/>
      <c r="FP24" s="78"/>
      <c r="FQ24" s="78"/>
      <c r="FR24" s="78"/>
      <c r="FS24" s="78"/>
      <c r="FT24" s="78"/>
      <c r="FU24" s="78"/>
      <c r="FV24" s="78"/>
      <c r="FW24" s="78"/>
      <c r="FX24" s="78"/>
      <c r="FY24" s="78"/>
      <c r="FZ24" s="78"/>
      <c r="GA24" s="78"/>
      <c r="GB24" s="78"/>
      <c r="GC24" s="78"/>
      <c r="GD24" s="78"/>
      <c r="GE24" s="78"/>
      <c r="GF24" s="78"/>
      <c r="GG24" s="78"/>
      <c r="GH24" s="78"/>
      <c r="GI24" s="78"/>
      <c r="GJ24" s="78"/>
      <c r="GK24" s="78"/>
      <c r="GL24" s="78"/>
      <c r="GM24" s="78"/>
      <c r="GN24" s="78"/>
      <c r="GO24" s="78"/>
      <c r="GP24" s="78"/>
      <c r="GQ24" s="78"/>
      <c r="GR24" s="78"/>
      <c r="GS24" s="78"/>
    </row>
    <row r="25" spans="1:201" ht="31.5" hidden="1" x14ac:dyDescent="0.2">
      <c r="A25" s="60" t="s">
        <v>26</v>
      </c>
      <c r="B25" s="65" t="s">
        <v>27</v>
      </c>
      <c r="C25" s="66" t="s">
        <v>18</v>
      </c>
      <c r="D25" s="48" t="s">
        <v>19</v>
      </c>
      <c r="E25" s="48" t="s">
        <v>19</v>
      </c>
      <c r="F25" s="48" t="s">
        <v>19</v>
      </c>
      <c r="G25" s="48" t="s">
        <v>19</v>
      </c>
      <c r="H25" s="154" t="s">
        <v>19</v>
      </c>
      <c r="I25" s="154" t="s">
        <v>19</v>
      </c>
      <c r="J25" s="49" t="s">
        <v>19</v>
      </c>
      <c r="K25" s="49" t="s">
        <v>19</v>
      </c>
      <c r="L25" s="154" t="s">
        <v>19</v>
      </c>
      <c r="M25" s="49" t="s">
        <v>19</v>
      </c>
      <c r="N25" s="51" t="s">
        <v>19</v>
      </c>
      <c r="O25" s="51" t="s">
        <v>19</v>
      </c>
      <c r="P25" s="51" t="s">
        <v>19</v>
      </c>
      <c r="Q25" s="51" t="s">
        <v>19</v>
      </c>
      <c r="R25" s="51" t="s">
        <v>19</v>
      </c>
      <c r="S25" s="51" t="s">
        <v>19</v>
      </c>
      <c r="T25" s="51" t="s">
        <v>19</v>
      </c>
      <c r="U25" s="51" t="s">
        <v>19</v>
      </c>
      <c r="V25" s="51" t="s">
        <v>19</v>
      </c>
      <c r="W25" s="51" t="s">
        <v>19</v>
      </c>
      <c r="X25" s="51" t="s">
        <v>19</v>
      </c>
      <c r="Y25" s="51" t="s">
        <v>19</v>
      </c>
      <c r="Z25" s="51" t="s">
        <v>19</v>
      </c>
      <c r="AA25" s="51" t="s">
        <v>19</v>
      </c>
      <c r="AB25" s="51" t="s">
        <v>19</v>
      </c>
      <c r="AC25" s="51" t="s">
        <v>19</v>
      </c>
      <c r="AD25" s="51" t="s">
        <v>19</v>
      </c>
      <c r="AE25" s="51" t="s">
        <v>19</v>
      </c>
      <c r="AF25" s="51" t="s">
        <v>19</v>
      </c>
      <c r="AG25" s="51" t="s">
        <v>19</v>
      </c>
      <c r="AH25" s="51" t="s">
        <v>19</v>
      </c>
      <c r="AI25" s="51" t="s">
        <v>19</v>
      </c>
      <c r="AJ25" s="51" t="s">
        <v>19</v>
      </c>
      <c r="AK25" s="51" t="s">
        <v>19</v>
      </c>
      <c r="AL25" s="51" t="s">
        <v>19</v>
      </c>
      <c r="AM25" s="51" t="s">
        <v>19</v>
      </c>
      <c r="AN25" s="51" t="s">
        <v>19</v>
      </c>
      <c r="AO25" s="51" t="s">
        <v>19</v>
      </c>
      <c r="AP25" s="51" t="s">
        <v>19</v>
      </c>
      <c r="AQ25" s="51" t="s">
        <v>19</v>
      </c>
      <c r="AR25" s="51" t="s">
        <v>19</v>
      </c>
      <c r="AS25" s="51" t="s">
        <v>19</v>
      </c>
      <c r="AT25" s="51" t="s">
        <v>19</v>
      </c>
      <c r="AU25" s="51" t="s">
        <v>19</v>
      </c>
      <c r="AV25" s="51" t="s">
        <v>19</v>
      </c>
      <c r="AW25" s="51" t="s">
        <v>19</v>
      </c>
      <c r="AX25" s="51" t="s">
        <v>19</v>
      </c>
      <c r="AY25" s="51" t="s">
        <v>19</v>
      </c>
      <c r="AZ25" s="51" t="s">
        <v>19</v>
      </c>
      <c r="BA25" s="51" t="s">
        <v>19</v>
      </c>
      <c r="BB25" s="51" t="s">
        <v>19</v>
      </c>
      <c r="BC25" s="51" t="s">
        <v>19</v>
      </c>
      <c r="BD25" s="51" t="s">
        <v>19</v>
      </c>
      <c r="BE25" s="51" t="s">
        <v>19</v>
      </c>
      <c r="BF25" s="51" t="s">
        <v>19</v>
      </c>
      <c r="BG25" s="51" t="s">
        <v>19</v>
      </c>
      <c r="BH25" s="51" t="s">
        <v>19</v>
      </c>
      <c r="BI25" s="51" t="s">
        <v>19</v>
      </c>
      <c r="BJ25" s="51" t="s">
        <v>19</v>
      </c>
      <c r="BK25" s="51" t="s">
        <v>19</v>
      </c>
      <c r="BL25" s="51" t="s">
        <v>19</v>
      </c>
      <c r="BM25" s="51" t="s">
        <v>19</v>
      </c>
      <c r="BN25" s="51" t="s">
        <v>19</v>
      </c>
      <c r="BO25" s="51" t="s">
        <v>19</v>
      </c>
      <c r="BP25" s="51" t="s">
        <v>19</v>
      </c>
      <c r="BQ25" s="51" t="s">
        <v>19</v>
      </c>
      <c r="BR25" s="51" t="s">
        <v>19</v>
      </c>
      <c r="BS25" s="51" t="s">
        <v>19</v>
      </c>
      <c r="BT25" s="51" t="s">
        <v>19</v>
      </c>
      <c r="BU25" s="51" t="s">
        <v>19</v>
      </c>
      <c r="BV25" s="51" t="s">
        <v>19</v>
      </c>
      <c r="BW25" s="51" t="s">
        <v>19</v>
      </c>
      <c r="BX25" s="51" t="s">
        <v>19</v>
      </c>
      <c r="BY25" s="51" t="s">
        <v>19</v>
      </c>
      <c r="BZ25" s="51" t="s">
        <v>19</v>
      </c>
      <c r="CA25" s="51" t="s">
        <v>19</v>
      </c>
      <c r="CB25" s="51" t="s">
        <v>19</v>
      </c>
      <c r="CC25" s="51" t="s">
        <v>19</v>
      </c>
      <c r="CD25" s="51" t="s">
        <v>19</v>
      </c>
      <c r="CE25" s="51" t="s">
        <v>19</v>
      </c>
      <c r="CF25" s="51" t="s">
        <v>19</v>
      </c>
      <c r="CG25" s="51" t="s">
        <v>19</v>
      </c>
      <c r="CH25" s="51" t="s">
        <v>19</v>
      </c>
      <c r="CI25" s="51" t="s">
        <v>19</v>
      </c>
      <c r="CJ25" s="51" t="s">
        <v>19</v>
      </c>
      <c r="CK25" s="51" t="s">
        <v>19</v>
      </c>
      <c r="CL25" s="51" t="s">
        <v>19</v>
      </c>
      <c r="CM25" s="51" t="s">
        <v>19</v>
      </c>
      <c r="CN25" s="51" t="s">
        <v>19</v>
      </c>
      <c r="CO25" s="51" t="s">
        <v>19</v>
      </c>
      <c r="CP25" s="51" t="s">
        <v>19</v>
      </c>
      <c r="CQ25" s="19" t="s">
        <v>19</v>
      </c>
    </row>
    <row r="26" spans="1:201" ht="31.5" hidden="1" x14ac:dyDescent="0.2">
      <c r="A26" s="60" t="s">
        <v>106</v>
      </c>
      <c r="B26" s="65" t="s">
        <v>28</v>
      </c>
      <c r="C26" s="66" t="s">
        <v>18</v>
      </c>
      <c r="D26" s="45" t="s">
        <v>19</v>
      </c>
      <c r="E26" s="45" t="s">
        <v>19</v>
      </c>
      <c r="F26" s="45" t="s">
        <v>19</v>
      </c>
      <c r="G26" s="45" t="s">
        <v>19</v>
      </c>
      <c r="H26" s="153" t="s">
        <v>19</v>
      </c>
      <c r="I26" s="153" t="s">
        <v>19</v>
      </c>
      <c r="J26" s="46" t="s">
        <v>19</v>
      </c>
      <c r="K26" s="46" t="s">
        <v>19</v>
      </c>
      <c r="L26" s="153" t="s">
        <v>19</v>
      </c>
      <c r="M26" s="46" t="s">
        <v>19</v>
      </c>
      <c r="N26" s="156" t="s">
        <v>19</v>
      </c>
      <c r="O26" s="159">
        <v>0</v>
      </c>
      <c r="P26" s="156" t="s">
        <v>19</v>
      </c>
      <c r="Q26" s="156" t="s">
        <v>19</v>
      </c>
      <c r="R26" s="156" t="s">
        <v>19</v>
      </c>
      <c r="S26" s="156" t="s">
        <v>19</v>
      </c>
      <c r="T26" s="156" t="s">
        <v>19</v>
      </c>
      <c r="U26" s="156" t="s">
        <v>19</v>
      </c>
      <c r="V26" s="156" t="s">
        <v>19</v>
      </c>
      <c r="W26" s="156" t="s">
        <v>19</v>
      </c>
      <c r="X26" s="156" t="s">
        <v>19</v>
      </c>
      <c r="Y26" s="159">
        <v>0</v>
      </c>
      <c r="Z26" s="159">
        <v>0</v>
      </c>
      <c r="AA26" s="159">
        <v>0</v>
      </c>
      <c r="AB26" s="159">
        <v>0</v>
      </c>
      <c r="AC26" s="159">
        <v>0</v>
      </c>
      <c r="AD26" s="159">
        <v>0</v>
      </c>
      <c r="AE26" s="159">
        <v>0</v>
      </c>
      <c r="AF26" s="159">
        <v>0</v>
      </c>
      <c r="AG26" s="159">
        <v>0</v>
      </c>
      <c r="AH26" s="159">
        <v>0</v>
      </c>
      <c r="AI26" s="159">
        <v>0</v>
      </c>
      <c r="AJ26" s="159">
        <v>0</v>
      </c>
      <c r="AK26" s="159">
        <v>0</v>
      </c>
      <c r="AL26" s="159">
        <v>0</v>
      </c>
      <c r="AM26" s="159">
        <v>0</v>
      </c>
      <c r="AN26" s="159">
        <v>0</v>
      </c>
      <c r="AO26" s="159">
        <v>0</v>
      </c>
      <c r="AP26" s="159">
        <v>0</v>
      </c>
      <c r="AQ26" s="159">
        <v>0</v>
      </c>
      <c r="AR26" s="159">
        <v>0</v>
      </c>
      <c r="AS26" s="159">
        <v>0</v>
      </c>
      <c r="AT26" s="159">
        <v>0</v>
      </c>
      <c r="AU26" s="159">
        <v>0</v>
      </c>
      <c r="AV26" s="159">
        <v>0</v>
      </c>
      <c r="AW26" s="159">
        <v>0</v>
      </c>
      <c r="AX26" s="159">
        <v>0</v>
      </c>
      <c r="AY26" s="159">
        <v>0</v>
      </c>
      <c r="AZ26" s="159">
        <v>0</v>
      </c>
      <c r="BA26" s="159">
        <v>0</v>
      </c>
      <c r="BB26" s="159">
        <v>0</v>
      </c>
      <c r="BC26" s="159">
        <v>0</v>
      </c>
      <c r="BD26" s="159">
        <v>0</v>
      </c>
      <c r="BE26" s="159">
        <v>0</v>
      </c>
      <c r="BF26" s="159">
        <v>0</v>
      </c>
      <c r="BG26" s="159">
        <v>0</v>
      </c>
      <c r="BH26" s="159">
        <v>0</v>
      </c>
      <c r="BI26" s="159">
        <v>0</v>
      </c>
      <c r="BJ26" s="159">
        <v>0</v>
      </c>
      <c r="BK26" s="159">
        <v>0</v>
      </c>
      <c r="BL26" s="159">
        <v>0</v>
      </c>
      <c r="BM26" s="159">
        <v>0</v>
      </c>
      <c r="BN26" s="159">
        <v>0</v>
      </c>
      <c r="BO26" s="159">
        <v>0</v>
      </c>
      <c r="BP26" s="159">
        <v>0</v>
      </c>
      <c r="BQ26" s="159">
        <v>0</v>
      </c>
      <c r="BR26" s="159">
        <v>0</v>
      </c>
      <c r="BS26" s="159">
        <v>0</v>
      </c>
      <c r="BT26" s="159">
        <v>0</v>
      </c>
      <c r="BU26" s="159">
        <v>0</v>
      </c>
      <c r="BV26" s="159">
        <v>0</v>
      </c>
      <c r="BW26" s="159">
        <v>0</v>
      </c>
      <c r="BX26" s="159">
        <v>0</v>
      </c>
      <c r="BY26" s="159">
        <v>0</v>
      </c>
      <c r="BZ26" s="159">
        <v>0</v>
      </c>
      <c r="CA26" s="159">
        <v>0</v>
      </c>
      <c r="CB26" s="159">
        <v>0</v>
      </c>
      <c r="CC26" s="159">
        <v>0</v>
      </c>
      <c r="CD26" s="159">
        <v>0</v>
      </c>
      <c r="CE26" s="159">
        <v>0</v>
      </c>
      <c r="CF26" s="159">
        <v>0</v>
      </c>
      <c r="CG26" s="159">
        <v>0</v>
      </c>
      <c r="CH26" s="159">
        <v>0</v>
      </c>
      <c r="CI26" s="159">
        <v>0</v>
      </c>
      <c r="CJ26" s="159">
        <v>0</v>
      </c>
      <c r="CK26" s="159">
        <v>0</v>
      </c>
      <c r="CL26" s="159">
        <v>0</v>
      </c>
      <c r="CM26" s="159">
        <v>0</v>
      </c>
      <c r="CN26" s="159">
        <v>0</v>
      </c>
      <c r="CO26" s="159">
        <v>0</v>
      </c>
      <c r="CP26" s="159">
        <v>0</v>
      </c>
      <c r="CQ26" s="47" t="s">
        <v>19</v>
      </c>
    </row>
    <row r="27" spans="1:201" ht="47.25" hidden="1" x14ac:dyDescent="0.2">
      <c r="A27" s="60" t="s">
        <v>29</v>
      </c>
      <c r="B27" s="65" t="s">
        <v>30</v>
      </c>
      <c r="C27" s="66" t="s">
        <v>18</v>
      </c>
      <c r="D27" s="48" t="s">
        <v>19</v>
      </c>
      <c r="E27" s="48" t="s">
        <v>19</v>
      </c>
      <c r="F27" s="48" t="s">
        <v>19</v>
      </c>
      <c r="G27" s="48" t="s">
        <v>19</v>
      </c>
      <c r="H27" s="154" t="s">
        <v>19</v>
      </c>
      <c r="I27" s="154" t="s">
        <v>19</v>
      </c>
      <c r="J27" s="49" t="s">
        <v>19</v>
      </c>
      <c r="K27" s="49" t="s">
        <v>19</v>
      </c>
      <c r="L27" s="154" t="s">
        <v>19</v>
      </c>
      <c r="M27" s="49" t="s">
        <v>19</v>
      </c>
      <c r="N27" s="51" t="s">
        <v>19</v>
      </c>
      <c r="O27" s="157">
        <v>0</v>
      </c>
      <c r="P27" s="51" t="s">
        <v>19</v>
      </c>
      <c r="Q27" s="51" t="s">
        <v>19</v>
      </c>
      <c r="R27" s="51" t="s">
        <v>19</v>
      </c>
      <c r="S27" s="51" t="s">
        <v>19</v>
      </c>
      <c r="T27" s="51" t="s">
        <v>19</v>
      </c>
      <c r="U27" s="51" t="s">
        <v>19</v>
      </c>
      <c r="V27" s="51" t="s">
        <v>19</v>
      </c>
      <c r="W27" s="51" t="s">
        <v>19</v>
      </c>
      <c r="X27" s="51" t="s">
        <v>19</v>
      </c>
      <c r="Y27" s="157">
        <v>0</v>
      </c>
      <c r="Z27" s="157">
        <v>0</v>
      </c>
      <c r="AA27" s="157">
        <v>0</v>
      </c>
      <c r="AB27" s="157">
        <v>0</v>
      </c>
      <c r="AC27" s="157">
        <v>0</v>
      </c>
      <c r="AD27" s="157">
        <v>0</v>
      </c>
      <c r="AE27" s="157">
        <v>0</v>
      </c>
      <c r="AF27" s="157">
        <v>0</v>
      </c>
      <c r="AG27" s="157">
        <v>0</v>
      </c>
      <c r="AH27" s="157">
        <v>0</v>
      </c>
      <c r="AI27" s="157">
        <v>0</v>
      </c>
      <c r="AJ27" s="157">
        <v>0</v>
      </c>
      <c r="AK27" s="157">
        <v>0</v>
      </c>
      <c r="AL27" s="157">
        <v>0</v>
      </c>
      <c r="AM27" s="157">
        <v>0</v>
      </c>
      <c r="AN27" s="157">
        <v>0</v>
      </c>
      <c r="AO27" s="157">
        <v>0</v>
      </c>
      <c r="AP27" s="157">
        <v>0</v>
      </c>
      <c r="AQ27" s="157">
        <v>0</v>
      </c>
      <c r="AR27" s="157">
        <v>0</v>
      </c>
      <c r="AS27" s="157">
        <v>0</v>
      </c>
      <c r="AT27" s="157">
        <v>0</v>
      </c>
      <c r="AU27" s="157">
        <v>0</v>
      </c>
      <c r="AV27" s="157">
        <v>0</v>
      </c>
      <c r="AW27" s="157">
        <v>0</v>
      </c>
      <c r="AX27" s="157">
        <v>0</v>
      </c>
      <c r="AY27" s="157">
        <v>0</v>
      </c>
      <c r="AZ27" s="157">
        <v>0</v>
      </c>
      <c r="BA27" s="157">
        <v>0</v>
      </c>
      <c r="BB27" s="157">
        <v>0</v>
      </c>
      <c r="BC27" s="157">
        <v>0</v>
      </c>
      <c r="BD27" s="157">
        <v>0</v>
      </c>
      <c r="BE27" s="157">
        <v>0</v>
      </c>
      <c r="BF27" s="157">
        <v>0</v>
      </c>
      <c r="BG27" s="157">
        <v>0</v>
      </c>
      <c r="BH27" s="157">
        <v>0</v>
      </c>
      <c r="BI27" s="157">
        <v>0</v>
      </c>
      <c r="BJ27" s="157">
        <v>0</v>
      </c>
      <c r="BK27" s="157">
        <v>0</v>
      </c>
      <c r="BL27" s="157">
        <v>0</v>
      </c>
      <c r="BM27" s="157">
        <v>0</v>
      </c>
      <c r="BN27" s="157">
        <v>0</v>
      </c>
      <c r="BO27" s="157">
        <v>0</v>
      </c>
      <c r="BP27" s="157">
        <v>0</v>
      </c>
      <c r="BQ27" s="157">
        <v>0</v>
      </c>
      <c r="BR27" s="157">
        <v>0</v>
      </c>
      <c r="BS27" s="157">
        <v>0</v>
      </c>
      <c r="BT27" s="157">
        <v>0</v>
      </c>
      <c r="BU27" s="157">
        <v>0</v>
      </c>
      <c r="BV27" s="157">
        <v>0</v>
      </c>
      <c r="BW27" s="157">
        <v>0</v>
      </c>
      <c r="BX27" s="157">
        <v>0</v>
      </c>
      <c r="BY27" s="157">
        <v>0</v>
      </c>
      <c r="BZ27" s="157">
        <v>0</v>
      </c>
      <c r="CA27" s="157">
        <v>0</v>
      </c>
      <c r="CB27" s="157">
        <v>0</v>
      </c>
      <c r="CC27" s="157">
        <v>0</v>
      </c>
      <c r="CD27" s="157">
        <v>0</v>
      </c>
      <c r="CE27" s="157">
        <v>0</v>
      </c>
      <c r="CF27" s="157">
        <v>0</v>
      </c>
      <c r="CG27" s="157">
        <v>0</v>
      </c>
      <c r="CH27" s="157">
        <v>0</v>
      </c>
      <c r="CI27" s="157">
        <v>0</v>
      </c>
      <c r="CJ27" s="157">
        <v>0</v>
      </c>
      <c r="CK27" s="157">
        <v>0</v>
      </c>
      <c r="CL27" s="157">
        <v>0</v>
      </c>
      <c r="CM27" s="157">
        <v>0</v>
      </c>
      <c r="CN27" s="157">
        <v>0</v>
      </c>
      <c r="CO27" s="157">
        <v>0</v>
      </c>
      <c r="CP27" s="157">
        <v>0</v>
      </c>
      <c r="CQ27" s="19" t="s">
        <v>19</v>
      </c>
    </row>
    <row r="28" spans="1:201" ht="31.5" hidden="1" x14ac:dyDescent="0.2">
      <c r="A28" s="60" t="s">
        <v>31</v>
      </c>
      <c r="B28" s="65" t="s">
        <v>32</v>
      </c>
      <c r="C28" s="66" t="s">
        <v>18</v>
      </c>
      <c r="D28" s="48" t="s">
        <v>19</v>
      </c>
      <c r="E28" s="48" t="s">
        <v>19</v>
      </c>
      <c r="F28" s="48" t="s">
        <v>19</v>
      </c>
      <c r="G28" s="48" t="s">
        <v>19</v>
      </c>
      <c r="H28" s="154" t="s">
        <v>19</v>
      </c>
      <c r="I28" s="154" t="s">
        <v>19</v>
      </c>
      <c r="J28" s="49" t="s">
        <v>19</v>
      </c>
      <c r="K28" s="49" t="s">
        <v>19</v>
      </c>
      <c r="L28" s="154" t="s">
        <v>19</v>
      </c>
      <c r="M28" s="49" t="s">
        <v>19</v>
      </c>
      <c r="N28" s="51" t="s">
        <v>19</v>
      </c>
      <c r="O28" s="157">
        <v>0</v>
      </c>
      <c r="P28" s="51" t="s">
        <v>19</v>
      </c>
      <c r="Q28" s="51" t="s">
        <v>19</v>
      </c>
      <c r="R28" s="51" t="s">
        <v>19</v>
      </c>
      <c r="S28" s="51" t="s">
        <v>19</v>
      </c>
      <c r="T28" s="51" t="s">
        <v>19</v>
      </c>
      <c r="U28" s="51" t="s">
        <v>19</v>
      </c>
      <c r="V28" s="51" t="s">
        <v>19</v>
      </c>
      <c r="W28" s="51" t="s">
        <v>19</v>
      </c>
      <c r="X28" s="51" t="s">
        <v>19</v>
      </c>
      <c r="Y28" s="157">
        <v>0</v>
      </c>
      <c r="Z28" s="157">
        <v>0</v>
      </c>
      <c r="AA28" s="157">
        <v>0</v>
      </c>
      <c r="AB28" s="157">
        <v>0</v>
      </c>
      <c r="AC28" s="157">
        <v>0</v>
      </c>
      <c r="AD28" s="157">
        <v>0</v>
      </c>
      <c r="AE28" s="157">
        <v>0</v>
      </c>
      <c r="AF28" s="157">
        <v>0</v>
      </c>
      <c r="AG28" s="157">
        <v>0</v>
      </c>
      <c r="AH28" s="157">
        <v>0</v>
      </c>
      <c r="AI28" s="157">
        <v>0</v>
      </c>
      <c r="AJ28" s="157">
        <v>0</v>
      </c>
      <c r="AK28" s="157">
        <v>0</v>
      </c>
      <c r="AL28" s="157">
        <v>0</v>
      </c>
      <c r="AM28" s="157">
        <v>0</v>
      </c>
      <c r="AN28" s="157">
        <v>0</v>
      </c>
      <c r="AO28" s="157">
        <v>0</v>
      </c>
      <c r="AP28" s="157">
        <v>0</v>
      </c>
      <c r="AQ28" s="157">
        <v>0</v>
      </c>
      <c r="AR28" s="157">
        <v>0</v>
      </c>
      <c r="AS28" s="157">
        <v>0</v>
      </c>
      <c r="AT28" s="157">
        <v>0</v>
      </c>
      <c r="AU28" s="157">
        <v>0</v>
      </c>
      <c r="AV28" s="157">
        <v>0</v>
      </c>
      <c r="AW28" s="157">
        <v>0</v>
      </c>
      <c r="AX28" s="157">
        <v>0</v>
      </c>
      <c r="AY28" s="157">
        <v>0</v>
      </c>
      <c r="AZ28" s="157">
        <v>0</v>
      </c>
      <c r="BA28" s="157">
        <v>0</v>
      </c>
      <c r="BB28" s="157">
        <v>0</v>
      </c>
      <c r="BC28" s="157">
        <v>0</v>
      </c>
      <c r="BD28" s="157">
        <v>0</v>
      </c>
      <c r="BE28" s="157">
        <v>0</v>
      </c>
      <c r="BF28" s="157">
        <v>0</v>
      </c>
      <c r="BG28" s="157">
        <v>0</v>
      </c>
      <c r="BH28" s="157">
        <v>0</v>
      </c>
      <c r="BI28" s="157">
        <v>0</v>
      </c>
      <c r="BJ28" s="157">
        <v>0</v>
      </c>
      <c r="BK28" s="157">
        <v>0</v>
      </c>
      <c r="BL28" s="157">
        <v>0</v>
      </c>
      <c r="BM28" s="157">
        <v>0</v>
      </c>
      <c r="BN28" s="157">
        <v>0</v>
      </c>
      <c r="BO28" s="157">
        <v>0</v>
      </c>
      <c r="BP28" s="157">
        <v>0</v>
      </c>
      <c r="BQ28" s="157">
        <v>0</v>
      </c>
      <c r="BR28" s="157">
        <v>0</v>
      </c>
      <c r="BS28" s="157">
        <v>0</v>
      </c>
      <c r="BT28" s="157">
        <v>0</v>
      </c>
      <c r="BU28" s="157">
        <v>0</v>
      </c>
      <c r="BV28" s="157">
        <v>0</v>
      </c>
      <c r="BW28" s="157">
        <v>0</v>
      </c>
      <c r="BX28" s="157">
        <v>0</v>
      </c>
      <c r="BY28" s="157">
        <v>0</v>
      </c>
      <c r="BZ28" s="157">
        <v>0</v>
      </c>
      <c r="CA28" s="157">
        <v>0</v>
      </c>
      <c r="CB28" s="157">
        <v>0</v>
      </c>
      <c r="CC28" s="157">
        <v>0</v>
      </c>
      <c r="CD28" s="157">
        <v>0</v>
      </c>
      <c r="CE28" s="157">
        <v>0</v>
      </c>
      <c r="CF28" s="157">
        <v>0</v>
      </c>
      <c r="CG28" s="157">
        <v>0</v>
      </c>
      <c r="CH28" s="157">
        <v>0</v>
      </c>
      <c r="CI28" s="157">
        <v>0</v>
      </c>
      <c r="CJ28" s="157">
        <v>0</v>
      </c>
      <c r="CK28" s="157">
        <v>0</v>
      </c>
      <c r="CL28" s="157">
        <v>0</v>
      </c>
      <c r="CM28" s="157">
        <v>0</v>
      </c>
      <c r="CN28" s="157">
        <v>0</v>
      </c>
      <c r="CO28" s="157">
        <v>0</v>
      </c>
      <c r="CP28" s="157">
        <v>0</v>
      </c>
      <c r="CQ28" s="19" t="s">
        <v>19</v>
      </c>
    </row>
    <row r="29" spans="1:201" ht="31.5" hidden="1" x14ac:dyDescent="0.2">
      <c r="A29" s="60" t="s">
        <v>107</v>
      </c>
      <c r="B29" s="65" t="s">
        <v>33</v>
      </c>
      <c r="C29" s="66" t="s">
        <v>18</v>
      </c>
      <c r="D29" s="45" t="s">
        <v>19</v>
      </c>
      <c r="E29" s="45" t="s">
        <v>19</v>
      </c>
      <c r="F29" s="45" t="s">
        <v>19</v>
      </c>
      <c r="G29" s="45" t="s">
        <v>19</v>
      </c>
      <c r="H29" s="153" t="s">
        <v>19</v>
      </c>
      <c r="I29" s="153" t="s">
        <v>19</v>
      </c>
      <c r="J29" s="46" t="s">
        <v>19</v>
      </c>
      <c r="K29" s="46" t="s">
        <v>19</v>
      </c>
      <c r="L29" s="153" t="s">
        <v>19</v>
      </c>
      <c r="M29" s="46" t="s">
        <v>19</v>
      </c>
      <c r="N29" s="156" t="s">
        <v>19</v>
      </c>
      <c r="O29" s="159">
        <v>0</v>
      </c>
      <c r="P29" s="156" t="s">
        <v>19</v>
      </c>
      <c r="Q29" s="156" t="s">
        <v>19</v>
      </c>
      <c r="R29" s="156" t="s">
        <v>19</v>
      </c>
      <c r="S29" s="156" t="s">
        <v>19</v>
      </c>
      <c r="T29" s="156" t="s">
        <v>19</v>
      </c>
      <c r="U29" s="156" t="s">
        <v>19</v>
      </c>
      <c r="V29" s="156" t="s">
        <v>19</v>
      </c>
      <c r="W29" s="156" t="s">
        <v>19</v>
      </c>
      <c r="X29" s="156" t="s">
        <v>19</v>
      </c>
      <c r="Y29" s="159">
        <v>0</v>
      </c>
      <c r="Z29" s="159">
        <v>0</v>
      </c>
      <c r="AA29" s="159">
        <v>0</v>
      </c>
      <c r="AB29" s="159">
        <v>0</v>
      </c>
      <c r="AC29" s="159">
        <v>0</v>
      </c>
      <c r="AD29" s="159">
        <v>0</v>
      </c>
      <c r="AE29" s="159">
        <v>0</v>
      </c>
      <c r="AF29" s="159">
        <v>0</v>
      </c>
      <c r="AG29" s="159">
        <v>0</v>
      </c>
      <c r="AH29" s="159">
        <v>0</v>
      </c>
      <c r="AI29" s="159">
        <v>0</v>
      </c>
      <c r="AJ29" s="159">
        <v>0</v>
      </c>
      <c r="AK29" s="159">
        <v>0</v>
      </c>
      <c r="AL29" s="159">
        <v>0</v>
      </c>
      <c r="AM29" s="159">
        <v>0</v>
      </c>
      <c r="AN29" s="159">
        <v>0</v>
      </c>
      <c r="AO29" s="159">
        <v>0</v>
      </c>
      <c r="AP29" s="159">
        <v>0</v>
      </c>
      <c r="AQ29" s="159">
        <v>0</v>
      </c>
      <c r="AR29" s="159">
        <v>0</v>
      </c>
      <c r="AS29" s="159">
        <v>0</v>
      </c>
      <c r="AT29" s="159">
        <v>0</v>
      </c>
      <c r="AU29" s="159">
        <v>0</v>
      </c>
      <c r="AV29" s="159">
        <v>0</v>
      </c>
      <c r="AW29" s="159">
        <v>0</v>
      </c>
      <c r="AX29" s="159">
        <v>0</v>
      </c>
      <c r="AY29" s="159">
        <v>0</v>
      </c>
      <c r="AZ29" s="159">
        <v>0</v>
      </c>
      <c r="BA29" s="159">
        <v>0</v>
      </c>
      <c r="BB29" s="159">
        <v>0</v>
      </c>
      <c r="BC29" s="159">
        <v>0</v>
      </c>
      <c r="BD29" s="159">
        <v>0</v>
      </c>
      <c r="BE29" s="159">
        <v>0</v>
      </c>
      <c r="BF29" s="159">
        <v>0</v>
      </c>
      <c r="BG29" s="159">
        <v>0</v>
      </c>
      <c r="BH29" s="159">
        <v>0</v>
      </c>
      <c r="BI29" s="159">
        <v>0</v>
      </c>
      <c r="BJ29" s="159">
        <v>0</v>
      </c>
      <c r="BK29" s="159">
        <v>0</v>
      </c>
      <c r="BL29" s="159">
        <v>0</v>
      </c>
      <c r="BM29" s="159">
        <v>0</v>
      </c>
      <c r="BN29" s="159">
        <v>0</v>
      </c>
      <c r="BO29" s="159">
        <v>0</v>
      </c>
      <c r="BP29" s="159">
        <v>0</v>
      </c>
      <c r="BQ29" s="159">
        <v>0</v>
      </c>
      <c r="BR29" s="159">
        <v>0</v>
      </c>
      <c r="BS29" s="159">
        <v>0</v>
      </c>
      <c r="BT29" s="159">
        <v>0</v>
      </c>
      <c r="BU29" s="159">
        <v>0</v>
      </c>
      <c r="BV29" s="159">
        <v>0</v>
      </c>
      <c r="BW29" s="159">
        <v>0</v>
      </c>
      <c r="BX29" s="159">
        <v>0</v>
      </c>
      <c r="BY29" s="159">
        <v>0</v>
      </c>
      <c r="BZ29" s="159">
        <v>0</v>
      </c>
      <c r="CA29" s="159">
        <v>0</v>
      </c>
      <c r="CB29" s="159">
        <v>0</v>
      </c>
      <c r="CC29" s="159">
        <v>0</v>
      </c>
      <c r="CD29" s="159">
        <v>0</v>
      </c>
      <c r="CE29" s="159">
        <v>0</v>
      </c>
      <c r="CF29" s="159">
        <v>0</v>
      </c>
      <c r="CG29" s="159">
        <v>0</v>
      </c>
      <c r="CH29" s="159">
        <v>0</v>
      </c>
      <c r="CI29" s="159">
        <v>0</v>
      </c>
      <c r="CJ29" s="159">
        <v>0</v>
      </c>
      <c r="CK29" s="159">
        <v>0</v>
      </c>
      <c r="CL29" s="159">
        <v>0</v>
      </c>
      <c r="CM29" s="159">
        <v>0</v>
      </c>
      <c r="CN29" s="159">
        <v>0</v>
      </c>
      <c r="CO29" s="159">
        <v>0</v>
      </c>
      <c r="CP29" s="159">
        <v>0</v>
      </c>
      <c r="CQ29" s="47" t="s">
        <v>19</v>
      </c>
    </row>
    <row r="30" spans="1:201" ht="63" hidden="1" x14ac:dyDescent="0.2">
      <c r="A30" s="60" t="s">
        <v>108</v>
      </c>
      <c r="B30" s="65" t="s">
        <v>34</v>
      </c>
      <c r="C30" s="66" t="s">
        <v>18</v>
      </c>
      <c r="D30" s="48" t="s">
        <v>19</v>
      </c>
      <c r="E30" s="48" t="s">
        <v>19</v>
      </c>
      <c r="F30" s="48" t="s">
        <v>19</v>
      </c>
      <c r="G30" s="48" t="s">
        <v>19</v>
      </c>
      <c r="H30" s="154" t="s">
        <v>19</v>
      </c>
      <c r="I30" s="154" t="s">
        <v>19</v>
      </c>
      <c r="J30" s="49" t="s">
        <v>19</v>
      </c>
      <c r="K30" s="49" t="s">
        <v>19</v>
      </c>
      <c r="L30" s="154" t="s">
        <v>19</v>
      </c>
      <c r="M30" s="49" t="s">
        <v>19</v>
      </c>
      <c r="N30" s="51" t="s">
        <v>19</v>
      </c>
      <c r="O30" s="157">
        <v>0</v>
      </c>
      <c r="P30" s="51" t="s">
        <v>19</v>
      </c>
      <c r="Q30" s="51" t="s">
        <v>19</v>
      </c>
      <c r="R30" s="51" t="s">
        <v>19</v>
      </c>
      <c r="S30" s="51" t="s">
        <v>19</v>
      </c>
      <c r="T30" s="51" t="s">
        <v>19</v>
      </c>
      <c r="U30" s="51" t="s">
        <v>19</v>
      </c>
      <c r="V30" s="51" t="s">
        <v>19</v>
      </c>
      <c r="W30" s="51" t="s">
        <v>19</v>
      </c>
      <c r="X30" s="51" t="s">
        <v>19</v>
      </c>
      <c r="Y30" s="157">
        <v>0</v>
      </c>
      <c r="Z30" s="157">
        <v>0</v>
      </c>
      <c r="AA30" s="157">
        <v>0</v>
      </c>
      <c r="AB30" s="157">
        <v>0</v>
      </c>
      <c r="AC30" s="157">
        <v>0</v>
      </c>
      <c r="AD30" s="157">
        <v>0</v>
      </c>
      <c r="AE30" s="157">
        <v>0</v>
      </c>
      <c r="AF30" s="157">
        <v>0</v>
      </c>
      <c r="AG30" s="157">
        <v>0</v>
      </c>
      <c r="AH30" s="157">
        <v>0</v>
      </c>
      <c r="AI30" s="157">
        <v>0</v>
      </c>
      <c r="AJ30" s="157">
        <v>0</v>
      </c>
      <c r="AK30" s="157">
        <v>0</v>
      </c>
      <c r="AL30" s="157">
        <v>0</v>
      </c>
      <c r="AM30" s="157">
        <v>0</v>
      </c>
      <c r="AN30" s="157">
        <v>0</v>
      </c>
      <c r="AO30" s="157">
        <v>0</v>
      </c>
      <c r="AP30" s="157">
        <v>0</v>
      </c>
      <c r="AQ30" s="157">
        <v>0</v>
      </c>
      <c r="AR30" s="157">
        <v>0</v>
      </c>
      <c r="AS30" s="157">
        <v>0</v>
      </c>
      <c r="AT30" s="157">
        <v>0</v>
      </c>
      <c r="AU30" s="157">
        <v>0</v>
      </c>
      <c r="AV30" s="157">
        <v>0</v>
      </c>
      <c r="AW30" s="157">
        <v>0</v>
      </c>
      <c r="AX30" s="157">
        <v>0</v>
      </c>
      <c r="AY30" s="157">
        <v>0</v>
      </c>
      <c r="AZ30" s="157">
        <v>0</v>
      </c>
      <c r="BA30" s="157">
        <v>0</v>
      </c>
      <c r="BB30" s="157">
        <v>0</v>
      </c>
      <c r="BC30" s="157">
        <v>0</v>
      </c>
      <c r="BD30" s="157">
        <v>0</v>
      </c>
      <c r="BE30" s="157">
        <v>0</v>
      </c>
      <c r="BF30" s="157">
        <v>0</v>
      </c>
      <c r="BG30" s="157">
        <v>0</v>
      </c>
      <c r="BH30" s="157">
        <v>0</v>
      </c>
      <c r="BI30" s="157">
        <v>0</v>
      </c>
      <c r="BJ30" s="157">
        <v>0</v>
      </c>
      <c r="BK30" s="157">
        <v>0</v>
      </c>
      <c r="BL30" s="157">
        <v>0</v>
      </c>
      <c r="BM30" s="157">
        <v>0</v>
      </c>
      <c r="BN30" s="157">
        <v>0</v>
      </c>
      <c r="BO30" s="157">
        <v>0</v>
      </c>
      <c r="BP30" s="157">
        <v>0</v>
      </c>
      <c r="BQ30" s="157">
        <v>0</v>
      </c>
      <c r="BR30" s="157">
        <v>0</v>
      </c>
      <c r="BS30" s="157">
        <v>0</v>
      </c>
      <c r="BT30" s="157">
        <v>0</v>
      </c>
      <c r="BU30" s="157">
        <v>0</v>
      </c>
      <c r="BV30" s="157">
        <v>0</v>
      </c>
      <c r="BW30" s="157">
        <v>0</v>
      </c>
      <c r="BX30" s="157">
        <v>0</v>
      </c>
      <c r="BY30" s="157">
        <v>0</v>
      </c>
      <c r="BZ30" s="157">
        <v>0</v>
      </c>
      <c r="CA30" s="157">
        <v>0</v>
      </c>
      <c r="CB30" s="157">
        <v>0</v>
      </c>
      <c r="CC30" s="157">
        <v>0</v>
      </c>
      <c r="CD30" s="157">
        <v>0</v>
      </c>
      <c r="CE30" s="157">
        <v>0</v>
      </c>
      <c r="CF30" s="157">
        <v>0</v>
      </c>
      <c r="CG30" s="157">
        <v>0</v>
      </c>
      <c r="CH30" s="157">
        <v>0</v>
      </c>
      <c r="CI30" s="157">
        <v>0</v>
      </c>
      <c r="CJ30" s="157">
        <v>0</v>
      </c>
      <c r="CK30" s="157">
        <v>0</v>
      </c>
      <c r="CL30" s="157">
        <v>0</v>
      </c>
      <c r="CM30" s="157">
        <v>0</v>
      </c>
      <c r="CN30" s="157">
        <v>0</v>
      </c>
      <c r="CO30" s="157">
        <v>0</v>
      </c>
      <c r="CP30" s="157">
        <v>0</v>
      </c>
      <c r="CQ30" s="19" t="s">
        <v>19</v>
      </c>
    </row>
    <row r="31" spans="1:201" ht="47.25" hidden="1" x14ac:dyDescent="0.2">
      <c r="A31" s="60" t="s">
        <v>109</v>
      </c>
      <c r="B31" s="65" t="s">
        <v>35</v>
      </c>
      <c r="C31" s="66" t="s">
        <v>18</v>
      </c>
      <c r="D31" s="48" t="s">
        <v>19</v>
      </c>
      <c r="E31" s="48" t="s">
        <v>19</v>
      </c>
      <c r="F31" s="48" t="s">
        <v>19</v>
      </c>
      <c r="G31" s="48" t="s">
        <v>19</v>
      </c>
      <c r="H31" s="154" t="s">
        <v>19</v>
      </c>
      <c r="I31" s="154" t="s">
        <v>19</v>
      </c>
      <c r="J31" s="49" t="s">
        <v>19</v>
      </c>
      <c r="K31" s="49" t="s">
        <v>19</v>
      </c>
      <c r="L31" s="154" t="s">
        <v>19</v>
      </c>
      <c r="M31" s="49" t="s">
        <v>19</v>
      </c>
      <c r="N31" s="51" t="s">
        <v>19</v>
      </c>
      <c r="O31" s="157">
        <v>0</v>
      </c>
      <c r="P31" s="51" t="s">
        <v>19</v>
      </c>
      <c r="Q31" s="51" t="s">
        <v>19</v>
      </c>
      <c r="R31" s="51" t="s">
        <v>19</v>
      </c>
      <c r="S31" s="51" t="s">
        <v>19</v>
      </c>
      <c r="T31" s="51" t="s">
        <v>19</v>
      </c>
      <c r="U31" s="51" t="s">
        <v>19</v>
      </c>
      <c r="V31" s="51" t="s">
        <v>19</v>
      </c>
      <c r="W31" s="51" t="s">
        <v>19</v>
      </c>
      <c r="X31" s="51" t="s">
        <v>19</v>
      </c>
      <c r="Y31" s="157">
        <v>0</v>
      </c>
      <c r="Z31" s="157">
        <v>0</v>
      </c>
      <c r="AA31" s="157">
        <v>0</v>
      </c>
      <c r="AB31" s="157">
        <v>0</v>
      </c>
      <c r="AC31" s="157">
        <v>0</v>
      </c>
      <c r="AD31" s="157">
        <v>0</v>
      </c>
      <c r="AE31" s="157">
        <v>0</v>
      </c>
      <c r="AF31" s="157">
        <v>0</v>
      </c>
      <c r="AG31" s="157">
        <v>0</v>
      </c>
      <c r="AH31" s="157">
        <v>0</v>
      </c>
      <c r="AI31" s="157">
        <v>0</v>
      </c>
      <c r="AJ31" s="157">
        <v>0</v>
      </c>
      <c r="AK31" s="157">
        <v>0</v>
      </c>
      <c r="AL31" s="157">
        <v>0</v>
      </c>
      <c r="AM31" s="157">
        <v>0</v>
      </c>
      <c r="AN31" s="157">
        <v>0</v>
      </c>
      <c r="AO31" s="157">
        <v>0</v>
      </c>
      <c r="AP31" s="157">
        <v>0</v>
      </c>
      <c r="AQ31" s="157">
        <v>0</v>
      </c>
      <c r="AR31" s="157">
        <v>0</v>
      </c>
      <c r="AS31" s="157">
        <v>0</v>
      </c>
      <c r="AT31" s="157">
        <v>0</v>
      </c>
      <c r="AU31" s="157">
        <v>0</v>
      </c>
      <c r="AV31" s="157">
        <v>0</v>
      </c>
      <c r="AW31" s="157">
        <v>0</v>
      </c>
      <c r="AX31" s="157">
        <v>0</v>
      </c>
      <c r="AY31" s="157">
        <v>0</v>
      </c>
      <c r="AZ31" s="157">
        <v>0</v>
      </c>
      <c r="BA31" s="157">
        <v>0</v>
      </c>
      <c r="BB31" s="157">
        <v>0</v>
      </c>
      <c r="BC31" s="157">
        <v>0</v>
      </c>
      <c r="BD31" s="157">
        <v>0</v>
      </c>
      <c r="BE31" s="157">
        <v>0</v>
      </c>
      <c r="BF31" s="157">
        <v>0</v>
      </c>
      <c r="BG31" s="157">
        <v>0</v>
      </c>
      <c r="BH31" s="157">
        <v>0</v>
      </c>
      <c r="BI31" s="157">
        <v>0</v>
      </c>
      <c r="BJ31" s="157">
        <v>0</v>
      </c>
      <c r="BK31" s="157">
        <v>0</v>
      </c>
      <c r="BL31" s="157">
        <v>0</v>
      </c>
      <c r="BM31" s="157">
        <v>0</v>
      </c>
      <c r="BN31" s="157">
        <v>0</v>
      </c>
      <c r="BO31" s="157">
        <v>0</v>
      </c>
      <c r="BP31" s="157">
        <v>0</v>
      </c>
      <c r="BQ31" s="157">
        <v>0</v>
      </c>
      <c r="BR31" s="157">
        <v>0</v>
      </c>
      <c r="BS31" s="157">
        <v>0</v>
      </c>
      <c r="BT31" s="157">
        <v>0</v>
      </c>
      <c r="BU31" s="157">
        <v>0</v>
      </c>
      <c r="BV31" s="157">
        <v>0</v>
      </c>
      <c r="BW31" s="157">
        <v>0</v>
      </c>
      <c r="BX31" s="157">
        <v>0</v>
      </c>
      <c r="BY31" s="157">
        <v>0</v>
      </c>
      <c r="BZ31" s="157">
        <v>0</v>
      </c>
      <c r="CA31" s="157">
        <v>0</v>
      </c>
      <c r="CB31" s="157">
        <v>0</v>
      </c>
      <c r="CC31" s="157">
        <v>0</v>
      </c>
      <c r="CD31" s="157">
        <v>0</v>
      </c>
      <c r="CE31" s="157">
        <v>0</v>
      </c>
      <c r="CF31" s="157">
        <v>0</v>
      </c>
      <c r="CG31" s="157">
        <v>0</v>
      </c>
      <c r="CH31" s="157">
        <v>0</v>
      </c>
      <c r="CI31" s="157">
        <v>0</v>
      </c>
      <c r="CJ31" s="157">
        <v>0</v>
      </c>
      <c r="CK31" s="157">
        <v>0</v>
      </c>
      <c r="CL31" s="157">
        <v>0</v>
      </c>
      <c r="CM31" s="157">
        <v>0</v>
      </c>
      <c r="CN31" s="157">
        <v>0</v>
      </c>
      <c r="CO31" s="157">
        <v>0</v>
      </c>
      <c r="CP31" s="157">
        <v>0</v>
      </c>
      <c r="CQ31" s="19" t="s">
        <v>19</v>
      </c>
    </row>
    <row r="32" spans="1:201" ht="47.25" hidden="1" x14ac:dyDescent="0.2">
      <c r="A32" s="60" t="s">
        <v>36</v>
      </c>
      <c r="B32" s="65" t="s">
        <v>37</v>
      </c>
      <c r="C32" s="66" t="s">
        <v>18</v>
      </c>
      <c r="D32" s="48" t="s">
        <v>19</v>
      </c>
      <c r="E32" s="48" t="s">
        <v>19</v>
      </c>
      <c r="F32" s="48" t="s">
        <v>19</v>
      </c>
      <c r="G32" s="48" t="s">
        <v>19</v>
      </c>
      <c r="H32" s="154" t="s">
        <v>19</v>
      </c>
      <c r="I32" s="154" t="s">
        <v>19</v>
      </c>
      <c r="J32" s="49" t="s">
        <v>19</v>
      </c>
      <c r="K32" s="49" t="s">
        <v>19</v>
      </c>
      <c r="L32" s="154" t="s">
        <v>19</v>
      </c>
      <c r="M32" s="49" t="s">
        <v>19</v>
      </c>
      <c r="N32" s="51" t="s">
        <v>19</v>
      </c>
      <c r="O32" s="157">
        <v>0</v>
      </c>
      <c r="P32" s="51" t="s">
        <v>19</v>
      </c>
      <c r="Q32" s="51" t="s">
        <v>19</v>
      </c>
      <c r="R32" s="51" t="s">
        <v>19</v>
      </c>
      <c r="S32" s="51" t="s">
        <v>19</v>
      </c>
      <c r="T32" s="51" t="s">
        <v>19</v>
      </c>
      <c r="U32" s="51" t="s">
        <v>19</v>
      </c>
      <c r="V32" s="51" t="s">
        <v>19</v>
      </c>
      <c r="W32" s="51" t="s">
        <v>19</v>
      </c>
      <c r="X32" s="51" t="s">
        <v>19</v>
      </c>
      <c r="Y32" s="157">
        <v>0</v>
      </c>
      <c r="Z32" s="157">
        <v>0</v>
      </c>
      <c r="AA32" s="157">
        <v>0</v>
      </c>
      <c r="AB32" s="157">
        <v>0</v>
      </c>
      <c r="AC32" s="157">
        <v>0</v>
      </c>
      <c r="AD32" s="157">
        <v>0</v>
      </c>
      <c r="AE32" s="157">
        <v>0</v>
      </c>
      <c r="AF32" s="157">
        <v>0</v>
      </c>
      <c r="AG32" s="157">
        <v>0</v>
      </c>
      <c r="AH32" s="157">
        <v>0</v>
      </c>
      <c r="AI32" s="157">
        <v>0</v>
      </c>
      <c r="AJ32" s="157">
        <v>0</v>
      </c>
      <c r="AK32" s="157">
        <v>0</v>
      </c>
      <c r="AL32" s="157">
        <v>0</v>
      </c>
      <c r="AM32" s="157">
        <v>0</v>
      </c>
      <c r="AN32" s="157">
        <v>0</v>
      </c>
      <c r="AO32" s="157">
        <v>0</v>
      </c>
      <c r="AP32" s="157">
        <v>0</v>
      </c>
      <c r="AQ32" s="157">
        <v>0</v>
      </c>
      <c r="AR32" s="157">
        <v>0</v>
      </c>
      <c r="AS32" s="157">
        <v>0</v>
      </c>
      <c r="AT32" s="157">
        <v>0</v>
      </c>
      <c r="AU32" s="157">
        <v>0</v>
      </c>
      <c r="AV32" s="157">
        <v>0</v>
      </c>
      <c r="AW32" s="157">
        <v>0</v>
      </c>
      <c r="AX32" s="157">
        <v>0</v>
      </c>
      <c r="AY32" s="157">
        <v>0</v>
      </c>
      <c r="AZ32" s="157">
        <v>0</v>
      </c>
      <c r="BA32" s="157">
        <v>0</v>
      </c>
      <c r="BB32" s="157">
        <v>0</v>
      </c>
      <c r="BC32" s="157">
        <v>0</v>
      </c>
      <c r="BD32" s="157">
        <v>0</v>
      </c>
      <c r="BE32" s="157">
        <v>0</v>
      </c>
      <c r="BF32" s="157">
        <v>0</v>
      </c>
      <c r="BG32" s="157">
        <v>0</v>
      </c>
      <c r="BH32" s="157">
        <v>0</v>
      </c>
      <c r="BI32" s="157">
        <v>0</v>
      </c>
      <c r="BJ32" s="157">
        <v>0</v>
      </c>
      <c r="BK32" s="157">
        <v>0</v>
      </c>
      <c r="BL32" s="157">
        <v>0</v>
      </c>
      <c r="BM32" s="157">
        <v>0</v>
      </c>
      <c r="BN32" s="157">
        <v>0</v>
      </c>
      <c r="BO32" s="157">
        <v>0</v>
      </c>
      <c r="BP32" s="157">
        <v>0</v>
      </c>
      <c r="BQ32" s="157">
        <v>0</v>
      </c>
      <c r="BR32" s="157">
        <v>0</v>
      </c>
      <c r="BS32" s="157">
        <v>0</v>
      </c>
      <c r="BT32" s="157">
        <v>0</v>
      </c>
      <c r="BU32" s="157">
        <v>0</v>
      </c>
      <c r="BV32" s="157">
        <v>0</v>
      </c>
      <c r="BW32" s="157">
        <v>0</v>
      </c>
      <c r="BX32" s="157">
        <v>0</v>
      </c>
      <c r="BY32" s="157">
        <v>0</v>
      </c>
      <c r="BZ32" s="157">
        <v>0</v>
      </c>
      <c r="CA32" s="157">
        <v>0</v>
      </c>
      <c r="CB32" s="157">
        <v>0</v>
      </c>
      <c r="CC32" s="157">
        <v>0</v>
      </c>
      <c r="CD32" s="157">
        <v>0</v>
      </c>
      <c r="CE32" s="157">
        <v>0</v>
      </c>
      <c r="CF32" s="157">
        <v>0</v>
      </c>
      <c r="CG32" s="157">
        <v>0</v>
      </c>
      <c r="CH32" s="157">
        <v>0</v>
      </c>
      <c r="CI32" s="157">
        <v>0</v>
      </c>
      <c r="CJ32" s="157">
        <v>0</v>
      </c>
      <c r="CK32" s="157">
        <v>0</v>
      </c>
      <c r="CL32" s="157">
        <v>0</v>
      </c>
      <c r="CM32" s="157">
        <v>0</v>
      </c>
      <c r="CN32" s="157">
        <v>0</v>
      </c>
      <c r="CO32" s="157">
        <v>0</v>
      </c>
      <c r="CP32" s="157">
        <v>0</v>
      </c>
      <c r="CQ32" s="19" t="s">
        <v>19</v>
      </c>
    </row>
    <row r="33" spans="1:201" ht="47.25" hidden="1" x14ac:dyDescent="0.2">
      <c r="A33" s="60" t="s">
        <v>110</v>
      </c>
      <c r="B33" s="65" t="s">
        <v>38</v>
      </c>
      <c r="C33" s="66" t="s">
        <v>18</v>
      </c>
      <c r="D33" s="45" t="s">
        <v>19</v>
      </c>
      <c r="E33" s="45" t="s">
        <v>19</v>
      </c>
      <c r="F33" s="45" t="s">
        <v>19</v>
      </c>
      <c r="G33" s="45" t="s">
        <v>19</v>
      </c>
      <c r="H33" s="153" t="s">
        <v>19</v>
      </c>
      <c r="I33" s="153" t="s">
        <v>19</v>
      </c>
      <c r="J33" s="46" t="s">
        <v>19</v>
      </c>
      <c r="K33" s="46" t="s">
        <v>19</v>
      </c>
      <c r="L33" s="153" t="s">
        <v>19</v>
      </c>
      <c r="M33" s="46" t="s">
        <v>19</v>
      </c>
      <c r="N33" s="156" t="s">
        <v>19</v>
      </c>
      <c r="O33" s="159">
        <v>0</v>
      </c>
      <c r="P33" s="156" t="s">
        <v>19</v>
      </c>
      <c r="Q33" s="156" t="s">
        <v>19</v>
      </c>
      <c r="R33" s="156" t="s">
        <v>19</v>
      </c>
      <c r="S33" s="156" t="s">
        <v>19</v>
      </c>
      <c r="T33" s="156" t="s">
        <v>19</v>
      </c>
      <c r="U33" s="156" t="s">
        <v>19</v>
      </c>
      <c r="V33" s="156" t="s">
        <v>19</v>
      </c>
      <c r="W33" s="156" t="s">
        <v>19</v>
      </c>
      <c r="X33" s="156" t="s">
        <v>19</v>
      </c>
      <c r="Y33" s="159">
        <v>0</v>
      </c>
      <c r="Z33" s="159">
        <v>0</v>
      </c>
      <c r="AA33" s="159">
        <v>0</v>
      </c>
      <c r="AB33" s="159">
        <v>0</v>
      </c>
      <c r="AC33" s="159">
        <v>0</v>
      </c>
      <c r="AD33" s="159">
        <v>0</v>
      </c>
      <c r="AE33" s="159">
        <v>0</v>
      </c>
      <c r="AF33" s="159">
        <v>0</v>
      </c>
      <c r="AG33" s="159">
        <v>0</v>
      </c>
      <c r="AH33" s="159">
        <v>0</v>
      </c>
      <c r="AI33" s="159">
        <v>0</v>
      </c>
      <c r="AJ33" s="159">
        <v>0</v>
      </c>
      <c r="AK33" s="159">
        <v>0</v>
      </c>
      <c r="AL33" s="159">
        <v>0</v>
      </c>
      <c r="AM33" s="159">
        <v>0</v>
      </c>
      <c r="AN33" s="159">
        <v>0</v>
      </c>
      <c r="AO33" s="159">
        <v>0</v>
      </c>
      <c r="AP33" s="159">
        <v>0</v>
      </c>
      <c r="AQ33" s="159">
        <v>0</v>
      </c>
      <c r="AR33" s="159">
        <v>0</v>
      </c>
      <c r="AS33" s="159">
        <v>0</v>
      </c>
      <c r="AT33" s="159">
        <v>0</v>
      </c>
      <c r="AU33" s="159">
        <v>0</v>
      </c>
      <c r="AV33" s="159">
        <v>0</v>
      </c>
      <c r="AW33" s="159">
        <v>0</v>
      </c>
      <c r="AX33" s="159">
        <v>0</v>
      </c>
      <c r="AY33" s="159">
        <v>0</v>
      </c>
      <c r="AZ33" s="159">
        <v>0</v>
      </c>
      <c r="BA33" s="159">
        <v>0</v>
      </c>
      <c r="BB33" s="159">
        <v>0</v>
      </c>
      <c r="BC33" s="159">
        <v>0</v>
      </c>
      <c r="BD33" s="159">
        <v>0</v>
      </c>
      <c r="BE33" s="159">
        <v>0</v>
      </c>
      <c r="BF33" s="159">
        <v>0</v>
      </c>
      <c r="BG33" s="159">
        <v>0</v>
      </c>
      <c r="BH33" s="159">
        <v>0</v>
      </c>
      <c r="BI33" s="159">
        <v>0</v>
      </c>
      <c r="BJ33" s="159">
        <v>0</v>
      </c>
      <c r="BK33" s="159">
        <v>0</v>
      </c>
      <c r="BL33" s="159">
        <v>0</v>
      </c>
      <c r="BM33" s="159">
        <v>0</v>
      </c>
      <c r="BN33" s="159">
        <v>0</v>
      </c>
      <c r="BO33" s="159">
        <v>0</v>
      </c>
      <c r="BP33" s="159">
        <v>0</v>
      </c>
      <c r="BQ33" s="159">
        <v>0</v>
      </c>
      <c r="BR33" s="159">
        <v>0</v>
      </c>
      <c r="BS33" s="159">
        <v>0</v>
      </c>
      <c r="BT33" s="159">
        <v>0</v>
      </c>
      <c r="BU33" s="159">
        <v>0</v>
      </c>
      <c r="BV33" s="159">
        <v>0</v>
      </c>
      <c r="BW33" s="159">
        <v>0</v>
      </c>
      <c r="BX33" s="159">
        <v>0</v>
      </c>
      <c r="BY33" s="159">
        <v>0</v>
      </c>
      <c r="BZ33" s="159">
        <v>0</v>
      </c>
      <c r="CA33" s="159">
        <v>0</v>
      </c>
      <c r="CB33" s="159">
        <v>0</v>
      </c>
      <c r="CC33" s="159">
        <v>0</v>
      </c>
      <c r="CD33" s="159">
        <v>0</v>
      </c>
      <c r="CE33" s="159">
        <v>0</v>
      </c>
      <c r="CF33" s="159">
        <v>0</v>
      </c>
      <c r="CG33" s="159">
        <v>0</v>
      </c>
      <c r="CH33" s="159">
        <v>0</v>
      </c>
      <c r="CI33" s="159">
        <v>0</v>
      </c>
      <c r="CJ33" s="159">
        <v>0</v>
      </c>
      <c r="CK33" s="159">
        <v>0</v>
      </c>
      <c r="CL33" s="159">
        <v>0</v>
      </c>
      <c r="CM33" s="159">
        <v>0</v>
      </c>
      <c r="CN33" s="159">
        <v>0</v>
      </c>
      <c r="CO33" s="159">
        <v>0</v>
      </c>
      <c r="CP33" s="159">
        <v>0</v>
      </c>
      <c r="CQ33" s="47" t="s">
        <v>19</v>
      </c>
    </row>
    <row r="34" spans="1:201" ht="47.25" hidden="1" x14ac:dyDescent="0.2">
      <c r="A34" s="60" t="s">
        <v>39</v>
      </c>
      <c r="B34" s="65" t="s">
        <v>40</v>
      </c>
      <c r="C34" s="66" t="s">
        <v>18</v>
      </c>
      <c r="D34" s="48" t="s">
        <v>19</v>
      </c>
      <c r="E34" s="48" t="s">
        <v>19</v>
      </c>
      <c r="F34" s="48" t="s">
        <v>19</v>
      </c>
      <c r="G34" s="48" t="s">
        <v>19</v>
      </c>
      <c r="H34" s="154" t="s">
        <v>19</v>
      </c>
      <c r="I34" s="154" t="s">
        <v>19</v>
      </c>
      <c r="J34" s="49" t="s">
        <v>19</v>
      </c>
      <c r="K34" s="49" t="s">
        <v>19</v>
      </c>
      <c r="L34" s="154" t="s">
        <v>19</v>
      </c>
      <c r="M34" s="49" t="s">
        <v>19</v>
      </c>
      <c r="N34" s="51" t="s">
        <v>19</v>
      </c>
      <c r="O34" s="157">
        <v>0</v>
      </c>
      <c r="P34" s="51" t="s">
        <v>19</v>
      </c>
      <c r="Q34" s="51" t="s">
        <v>19</v>
      </c>
      <c r="R34" s="51" t="s">
        <v>19</v>
      </c>
      <c r="S34" s="51" t="s">
        <v>19</v>
      </c>
      <c r="T34" s="51" t="s">
        <v>19</v>
      </c>
      <c r="U34" s="51" t="s">
        <v>19</v>
      </c>
      <c r="V34" s="51" t="s">
        <v>19</v>
      </c>
      <c r="W34" s="51" t="s">
        <v>19</v>
      </c>
      <c r="X34" s="51" t="s">
        <v>19</v>
      </c>
      <c r="Y34" s="157">
        <v>0</v>
      </c>
      <c r="Z34" s="157">
        <v>0</v>
      </c>
      <c r="AA34" s="157">
        <v>0</v>
      </c>
      <c r="AB34" s="157">
        <v>0</v>
      </c>
      <c r="AC34" s="157">
        <v>0</v>
      </c>
      <c r="AD34" s="157">
        <v>0</v>
      </c>
      <c r="AE34" s="157">
        <v>0</v>
      </c>
      <c r="AF34" s="157">
        <v>0</v>
      </c>
      <c r="AG34" s="157">
        <v>0</v>
      </c>
      <c r="AH34" s="157">
        <v>0</v>
      </c>
      <c r="AI34" s="157">
        <v>0</v>
      </c>
      <c r="AJ34" s="157">
        <v>0</v>
      </c>
      <c r="AK34" s="157">
        <v>0</v>
      </c>
      <c r="AL34" s="157">
        <v>0</v>
      </c>
      <c r="AM34" s="157">
        <v>0</v>
      </c>
      <c r="AN34" s="157">
        <v>0</v>
      </c>
      <c r="AO34" s="157">
        <v>0</v>
      </c>
      <c r="AP34" s="157">
        <v>0</v>
      </c>
      <c r="AQ34" s="157">
        <v>0</v>
      </c>
      <c r="AR34" s="157">
        <v>0</v>
      </c>
      <c r="AS34" s="157">
        <v>0</v>
      </c>
      <c r="AT34" s="157">
        <v>0</v>
      </c>
      <c r="AU34" s="157">
        <v>0</v>
      </c>
      <c r="AV34" s="157">
        <v>0</v>
      </c>
      <c r="AW34" s="157">
        <v>0</v>
      </c>
      <c r="AX34" s="157">
        <v>0</v>
      </c>
      <c r="AY34" s="157">
        <v>0</v>
      </c>
      <c r="AZ34" s="157">
        <v>0</v>
      </c>
      <c r="BA34" s="157">
        <v>0</v>
      </c>
      <c r="BB34" s="157">
        <v>0</v>
      </c>
      <c r="BC34" s="157">
        <v>0</v>
      </c>
      <c r="BD34" s="157">
        <v>0</v>
      </c>
      <c r="BE34" s="157">
        <v>0</v>
      </c>
      <c r="BF34" s="157">
        <v>0</v>
      </c>
      <c r="BG34" s="157">
        <v>0</v>
      </c>
      <c r="BH34" s="157">
        <v>0</v>
      </c>
      <c r="BI34" s="157">
        <v>0</v>
      </c>
      <c r="BJ34" s="157">
        <v>0</v>
      </c>
      <c r="BK34" s="157">
        <v>0</v>
      </c>
      <c r="BL34" s="157">
        <v>0</v>
      </c>
      <c r="BM34" s="157">
        <v>0</v>
      </c>
      <c r="BN34" s="157">
        <v>0</v>
      </c>
      <c r="BO34" s="157">
        <v>0</v>
      </c>
      <c r="BP34" s="157">
        <v>0</v>
      </c>
      <c r="BQ34" s="157">
        <v>0</v>
      </c>
      <c r="BR34" s="157">
        <v>0</v>
      </c>
      <c r="BS34" s="157">
        <v>0</v>
      </c>
      <c r="BT34" s="157">
        <v>0</v>
      </c>
      <c r="BU34" s="157">
        <v>0</v>
      </c>
      <c r="BV34" s="157">
        <v>0</v>
      </c>
      <c r="BW34" s="157">
        <v>0</v>
      </c>
      <c r="BX34" s="157">
        <v>0</v>
      </c>
      <c r="BY34" s="157">
        <v>0</v>
      </c>
      <c r="BZ34" s="157">
        <v>0</v>
      </c>
      <c r="CA34" s="157">
        <v>0</v>
      </c>
      <c r="CB34" s="157">
        <v>0</v>
      </c>
      <c r="CC34" s="157">
        <v>0</v>
      </c>
      <c r="CD34" s="157">
        <v>0</v>
      </c>
      <c r="CE34" s="157">
        <v>0</v>
      </c>
      <c r="CF34" s="157">
        <v>0</v>
      </c>
      <c r="CG34" s="157">
        <v>0</v>
      </c>
      <c r="CH34" s="157">
        <v>0</v>
      </c>
      <c r="CI34" s="157">
        <v>0</v>
      </c>
      <c r="CJ34" s="157">
        <v>0</v>
      </c>
      <c r="CK34" s="157">
        <v>0</v>
      </c>
      <c r="CL34" s="157">
        <v>0</v>
      </c>
      <c r="CM34" s="157">
        <v>0</v>
      </c>
      <c r="CN34" s="157">
        <v>0</v>
      </c>
      <c r="CO34" s="157">
        <v>0</v>
      </c>
      <c r="CP34" s="157">
        <v>0</v>
      </c>
      <c r="CQ34" s="19" t="s">
        <v>19</v>
      </c>
    </row>
    <row r="35" spans="1:201" ht="47.25" hidden="1" x14ac:dyDescent="0.2">
      <c r="A35" s="60" t="s">
        <v>41</v>
      </c>
      <c r="B35" s="65" t="s">
        <v>42</v>
      </c>
      <c r="C35" s="66" t="s">
        <v>18</v>
      </c>
      <c r="D35" s="48" t="s">
        <v>19</v>
      </c>
      <c r="E35" s="48" t="s">
        <v>19</v>
      </c>
      <c r="F35" s="48" t="s">
        <v>19</v>
      </c>
      <c r="G35" s="48" t="s">
        <v>19</v>
      </c>
      <c r="H35" s="154" t="s">
        <v>19</v>
      </c>
      <c r="I35" s="154" t="s">
        <v>19</v>
      </c>
      <c r="J35" s="49" t="s">
        <v>19</v>
      </c>
      <c r="K35" s="49" t="s">
        <v>19</v>
      </c>
      <c r="L35" s="154" t="s">
        <v>19</v>
      </c>
      <c r="M35" s="49" t="s">
        <v>19</v>
      </c>
      <c r="N35" s="51" t="s">
        <v>19</v>
      </c>
      <c r="O35" s="157">
        <v>0</v>
      </c>
      <c r="P35" s="51" t="s">
        <v>19</v>
      </c>
      <c r="Q35" s="51" t="s">
        <v>19</v>
      </c>
      <c r="R35" s="51" t="s">
        <v>19</v>
      </c>
      <c r="S35" s="51" t="s">
        <v>19</v>
      </c>
      <c r="T35" s="51" t="s">
        <v>19</v>
      </c>
      <c r="U35" s="51" t="s">
        <v>19</v>
      </c>
      <c r="V35" s="51" t="s">
        <v>19</v>
      </c>
      <c r="W35" s="51" t="s">
        <v>19</v>
      </c>
      <c r="X35" s="51" t="s">
        <v>19</v>
      </c>
      <c r="Y35" s="157">
        <v>0</v>
      </c>
      <c r="Z35" s="157">
        <v>0</v>
      </c>
      <c r="AA35" s="157">
        <v>0</v>
      </c>
      <c r="AB35" s="157">
        <v>0</v>
      </c>
      <c r="AC35" s="157">
        <v>0</v>
      </c>
      <c r="AD35" s="157">
        <v>0</v>
      </c>
      <c r="AE35" s="157">
        <v>0</v>
      </c>
      <c r="AF35" s="157">
        <v>0</v>
      </c>
      <c r="AG35" s="157">
        <v>0</v>
      </c>
      <c r="AH35" s="157">
        <v>0</v>
      </c>
      <c r="AI35" s="157">
        <v>0</v>
      </c>
      <c r="AJ35" s="157">
        <v>0</v>
      </c>
      <c r="AK35" s="157">
        <v>0</v>
      </c>
      <c r="AL35" s="157">
        <v>0</v>
      </c>
      <c r="AM35" s="157">
        <v>0</v>
      </c>
      <c r="AN35" s="157">
        <v>0</v>
      </c>
      <c r="AO35" s="157">
        <v>0</v>
      </c>
      <c r="AP35" s="157">
        <v>0</v>
      </c>
      <c r="AQ35" s="157">
        <v>0</v>
      </c>
      <c r="AR35" s="157">
        <v>0</v>
      </c>
      <c r="AS35" s="157">
        <v>0</v>
      </c>
      <c r="AT35" s="157">
        <v>0</v>
      </c>
      <c r="AU35" s="157">
        <v>0</v>
      </c>
      <c r="AV35" s="157">
        <v>0</v>
      </c>
      <c r="AW35" s="157">
        <v>0</v>
      </c>
      <c r="AX35" s="157">
        <v>0</v>
      </c>
      <c r="AY35" s="157">
        <v>0</v>
      </c>
      <c r="AZ35" s="157">
        <v>0</v>
      </c>
      <c r="BA35" s="157">
        <v>0</v>
      </c>
      <c r="BB35" s="157">
        <v>0</v>
      </c>
      <c r="BC35" s="157">
        <v>0</v>
      </c>
      <c r="BD35" s="157">
        <v>0</v>
      </c>
      <c r="BE35" s="157">
        <v>0</v>
      </c>
      <c r="BF35" s="157">
        <v>0</v>
      </c>
      <c r="BG35" s="157">
        <v>0</v>
      </c>
      <c r="BH35" s="157">
        <v>0</v>
      </c>
      <c r="BI35" s="157">
        <v>0</v>
      </c>
      <c r="BJ35" s="157">
        <v>0</v>
      </c>
      <c r="BK35" s="157">
        <v>0</v>
      </c>
      <c r="BL35" s="157">
        <v>0</v>
      </c>
      <c r="BM35" s="157">
        <v>0</v>
      </c>
      <c r="BN35" s="157">
        <v>0</v>
      </c>
      <c r="BO35" s="157">
        <v>0</v>
      </c>
      <c r="BP35" s="157">
        <v>0</v>
      </c>
      <c r="BQ35" s="157">
        <v>0</v>
      </c>
      <c r="BR35" s="157">
        <v>0</v>
      </c>
      <c r="BS35" s="157">
        <v>0</v>
      </c>
      <c r="BT35" s="157">
        <v>0</v>
      </c>
      <c r="BU35" s="157">
        <v>0</v>
      </c>
      <c r="BV35" s="157">
        <v>0</v>
      </c>
      <c r="BW35" s="157">
        <v>0</v>
      </c>
      <c r="BX35" s="157">
        <v>0</v>
      </c>
      <c r="BY35" s="157">
        <v>0</v>
      </c>
      <c r="BZ35" s="157">
        <v>0</v>
      </c>
      <c r="CA35" s="157">
        <v>0</v>
      </c>
      <c r="CB35" s="157">
        <v>0</v>
      </c>
      <c r="CC35" s="157">
        <v>0</v>
      </c>
      <c r="CD35" s="157">
        <v>0</v>
      </c>
      <c r="CE35" s="157">
        <v>0</v>
      </c>
      <c r="CF35" s="157">
        <v>0</v>
      </c>
      <c r="CG35" s="157">
        <v>0</v>
      </c>
      <c r="CH35" s="157">
        <v>0</v>
      </c>
      <c r="CI35" s="157">
        <v>0</v>
      </c>
      <c r="CJ35" s="157">
        <v>0</v>
      </c>
      <c r="CK35" s="157">
        <v>0</v>
      </c>
      <c r="CL35" s="157">
        <v>0</v>
      </c>
      <c r="CM35" s="157">
        <v>0</v>
      </c>
      <c r="CN35" s="157">
        <v>0</v>
      </c>
      <c r="CO35" s="157">
        <v>0</v>
      </c>
      <c r="CP35" s="157">
        <v>0</v>
      </c>
      <c r="CQ35" s="19" t="s">
        <v>19</v>
      </c>
    </row>
    <row r="36" spans="1:201" ht="18.75" x14ac:dyDescent="0.2">
      <c r="A36" s="60" t="s">
        <v>111</v>
      </c>
      <c r="B36" s="65" t="s">
        <v>43</v>
      </c>
      <c r="C36" s="66" t="s">
        <v>18</v>
      </c>
      <c r="D36" s="42" t="s">
        <v>145</v>
      </c>
      <c r="E36" s="42" t="s">
        <v>145</v>
      </c>
      <c r="F36" s="42" t="s">
        <v>145</v>
      </c>
      <c r="G36" s="42" t="s">
        <v>145</v>
      </c>
      <c r="H36" s="152">
        <f>H37+H45+H65</f>
        <v>1.948572</v>
      </c>
      <c r="I36" s="152">
        <f>I37+I45+I65</f>
        <v>29.092005999999998</v>
      </c>
      <c r="J36" s="43" t="s">
        <v>19</v>
      </c>
      <c r="K36" s="43" t="s">
        <v>19</v>
      </c>
      <c r="L36" s="152">
        <f>L37+L45+L65</f>
        <v>4.1296309999999998</v>
      </c>
      <c r="M36" s="43" t="s">
        <v>19</v>
      </c>
      <c r="N36" s="50">
        <f t="shared" ref="N36:Y36" si="8">N37+N45+N65</f>
        <v>0</v>
      </c>
      <c r="O36" s="50">
        <f t="shared" si="8"/>
        <v>0</v>
      </c>
      <c r="P36" s="50">
        <f t="shared" si="8"/>
        <v>115.50224134046518</v>
      </c>
      <c r="Q36" s="50">
        <f t="shared" si="8"/>
        <v>139.90507980891601</v>
      </c>
      <c r="R36" s="50">
        <f t="shared" si="8"/>
        <v>115.25757232192159</v>
      </c>
      <c r="S36" s="50">
        <f t="shared" si="8"/>
        <v>145.92436862149358</v>
      </c>
      <c r="T36" s="50">
        <f t="shared" si="8"/>
        <v>139.90507980891601</v>
      </c>
      <c r="U36" s="50">
        <f>U37+U45+U65</f>
        <v>145.92414254070118</v>
      </c>
      <c r="V36" s="50">
        <f t="shared" si="8"/>
        <v>0</v>
      </c>
      <c r="W36" s="50">
        <f t="shared" si="8"/>
        <v>0</v>
      </c>
      <c r="X36" s="50">
        <f t="shared" si="8"/>
        <v>33.92016240392006</v>
      </c>
      <c r="Y36" s="50">
        <f t="shared" si="8"/>
        <v>7.6000000000000005</v>
      </c>
      <c r="Z36" s="50">
        <v>0</v>
      </c>
      <c r="AA36" s="50">
        <v>0</v>
      </c>
      <c r="AB36" s="50">
        <f>AB37+AB45+AB65</f>
        <v>7.6000000000000005</v>
      </c>
      <c r="AC36" s="50">
        <v>0</v>
      </c>
      <c r="AD36" s="50">
        <f t="shared" ref="AD36:AS36" si="9">AD37+AD45+AD65</f>
        <v>0</v>
      </c>
      <c r="AE36" s="50">
        <f t="shared" si="9"/>
        <v>0</v>
      </c>
      <c r="AF36" s="50">
        <f t="shared" si="9"/>
        <v>0</v>
      </c>
      <c r="AG36" s="50">
        <f t="shared" si="9"/>
        <v>0</v>
      </c>
      <c r="AH36" s="50">
        <f t="shared" si="9"/>
        <v>0</v>
      </c>
      <c r="AI36" s="50">
        <f t="shared" si="9"/>
        <v>24.598366306295709</v>
      </c>
      <c r="AJ36" s="50">
        <v>0</v>
      </c>
      <c r="AK36" s="50">
        <v>0</v>
      </c>
      <c r="AL36" s="50">
        <f>AL37+AL45+AL65</f>
        <v>24.598366306295709</v>
      </c>
      <c r="AM36" s="50">
        <v>0</v>
      </c>
      <c r="AN36" s="50">
        <f t="shared" ref="AN36:AR36" si="10">AN37+AN45+AN65</f>
        <v>24.675130999999993</v>
      </c>
      <c r="AO36" s="50">
        <f t="shared" si="10"/>
        <v>0</v>
      </c>
      <c r="AP36" s="50">
        <f t="shared" si="10"/>
        <v>0</v>
      </c>
      <c r="AQ36" s="50">
        <f t="shared" si="10"/>
        <v>24.675130999999993</v>
      </c>
      <c r="AR36" s="50">
        <f t="shared" si="10"/>
        <v>0</v>
      </c>
      <c r="AS36" s="50">
        <f t="shared" si="9"/>
        <v>28.180057711783761</v>
      </c>
      <c r="AT36" s="50">
        <v>0</v>
      </c>
      <c r="AU36" s="50">
        <v>0</v>
      </c>
      <c r="AV36" s="50">
        <f>AV37+AV45+AV65</f>
        <v>28.180057711783761</v>
      </c>
      <c r="AW36" s="50">
        <v>0</v>
      </c>
      <c r="AX36" s="50">
        <f t="shared" ref="AX36:BC36" si="11">AX37+AX45+AX65</f>
        <v>28.180057711783761</v>
      </c>
      <c r="AY36" s="50">
        <f t="shared" si="11"/>
        <v>0</v>
      </c>
      <c r="AZ36" s="50">
        <f t="shared" si="11"/>
        <v>0</v>
      </c>
      <c r="BA36" s="50">
        <f t="shared" si="11"/>
        <v>28.180057711783761</v>
      </c>
      <c r="BB36" s="50">
        <f t="shared" si="11"/>
        <v>0</v>
      </c>
      <c r="BC36" s="50">
        <f t="shared" si="11"/>
        <v>27.089172634143758</v>
      </c>
      <c r="BD36" s="50">
        <v>0</v>
      </c>
      <c r="BE36" s="50">
        <v>0</v>
      </c>
      <c r="BF36" s="50">
        <f>BF37+BF45+BF65</f>
        <v>27.089172634143758</v>
      </c>
      <c r="BG36" s="50">
        <v>0</v>
      </c>
      <c r="BH36" s="50">
        <f t="shared" ref="BH36:BM36" si="12">BH37+BH45+BH65</f>
        <v>27.089172634143758</v>
      </c>
      <c r="BI36" s="50">
        <f t="shared" si="12"/>
        <v>0</v>
      </c>
      <c r="BJ36" s="50">
        <f t="shared" si="12"/>
        <v>0</v>
      </c>
      <c r="BK36" s="50">
        <f t="shared" si="12"/>
        <v>27.089172634143758</v>
      </c>
      <c r="BL36" s="50">
        <f t="shared" si="12"/>
        <v>0</v>
      </c>
      <c r="BM36" s="50">
        <f t="shared" si="12"/>
        <v>28.573</v>
      </c>
      <c r="BN36" s="50">
        <v>0</v>
      </c>
      <c r="BO36" s="50">
        <v>0</v>
      </c>
      <c r="BP36" s="50">
        <f>BP37+BP45+BP65</f>
        <v>28.573</v>
      </c>
      <c r="BQ36" s="50">
        <v>0</v>
      </c>
      <c r="BR36" s="50">
        <f t="shared" ref="BR36:BW36" si="13">BR37+BR45+BR65</f>
        <v>28.573</v>
      </c>
      <c r="BS36" s="50">
        <f t="shared" si="13"/>
        <v>0</v>
      </c>
      <c r="BT36" s="50">
        <f t="shared" si="13"/>
        <v>0</v>
      </c>
      <c r="BU36" s="50">
        <f t="shared" si="13"/>
        <v>28.573</v>
      </c>
      <c r="BV36" s="50">
        <f t="shared" si="13"/>
        <v>0</v>
      </c>
      <c r="BW36" s="50">
        <f t="shared" si="13"/>
        <v>31.464483156692761</v>
      </c>
      <c r="BX36" s="50">
        <v>0</v>
      </c>
      <c r="BY36" s="50">
        <v>0</v>
      </c>
      <c r="BZ36" s="50">
        <f>BZ37+BZ45+BZ65</f>
        <v>31.464483156692761</v>
      </c>
      <c r="CA36" s="50">
        <v>0</v>
      </c>
      <c r="CB36" s="50">
        <f t="shared" ref="CB36:CK36" si="14">CB37+CB45+CB65</f>
        <v>31.464483156692761</v>
      </c>
      <c r="CC36" s="50">
        <f t="shared" si="14"/>
        <v>0</v>
      </c>
      <c r="CD36" s="50">
        <f t="shared" si="14"/>
        <v>0</v>
      </c>
      <c r="CE36" s="50">
        <f t="shared" si="14"/>
        <v>31.464483156692761</v>
      </c>
      <c r="CF36" s="50">
        <f t="shared" si="14"/>
        <v>0</v>
      </c>
      <c r="CG36" s="50">
        <f t="shared" si="14"/>
        <v>139.90507980891601</v>
      </c>
      <c r="CH36" s="50">
        <f t="shared" si="14"/>
        <v>0</v>
      </c>
      <c r="CI36" s="50">
        <f t="shared" si="14"/>
        <v>0</v>
      </c>
      <c r="CJ36" s="50">
        <f t="shared" si="14"/>
        <v>139.90507980891601</v>
      </c>
      <c r="CK36" s="50">
        <f t="shared" si="14"/>
        <v>0</v>
      </c>
      <c r="CL36" s="50">
        <f t="shared" ref="CL36:CP36" si="15">CL37+CL45+CL65</f>
        <v>139.98184450262031</v>
      </c>
      <c r="CM36" s="50">
        <f t="shared" si="15"/>
        <v>0</v>
      </c>
      <c r="CN36" s="50">
        <f t="shared" si="15"/>
        <v>0</v>
      </c>
      <c r="CO36" s="50">
        <f t="shared" si="15"/>
        <v>139.98184450262031</v>
      </c>
      <c r="CP36" s="50">
        <f t="shared" si="15"/>
        <v>0</v>
      </c>
      <c r="CQ36" s="43"/>
    </row>
    <row r="37" spans="1:201" ht="47.25" x14ac:dyDescent="0.2">
      <c r="A37" s="62" t="s">
        <v>112</v>
      </c>
      <c r="B37" s="69" t="s">
        <v>44</v>
      </c>
      <c r="C37" s="16" t="s">
        <v>18</v>
      </c>
      <c r="D37" s="45" t="s">
        <v>145</v>
      </c>
      <c r="E37" s="45" t="s">
        <v>145</v>
      </c>
      <c r="F37" s="45" t="s">
        <v>145</v>
      </c>
      <c r="G37" s="45" t="s">
        <v>145</v>
      </c>
      <c r="H37" s="153">
        <f>H38+H42</f>
        <v>0.267961</v>
      </c>
      <c r="I37" s="153">
        <f>I38+I42</f>
        <v>1.5710459999999999</v>
      </c>
      <c r="J37" s="46" t="s">
        <v>19</v>
      </c>
      <c r="K37" s="46" t="s">
        <v>19</v>
      </c>
      <c r="L37" s="153">
        <f>L38+L42</f>
        <v>0</v>
      </c>
      <c r="M37" s="46" t="s">
        <v>19</v>
      </c>
      <c r="N37" s="156">
        <f t="shared" ref="N37:Y37" si="16">N38+N42</f>
        <v>0</v>
      </c>
      <c r="O37" s="156">
        <f t="shared" si="16"/>
        <v>0</v>
      </c>
      <c r="P37" s="156">
        <f t="shared" si="16"/>
        <v>3.6965911374251998</v>
      </c>
      <c r="Q37" s="156">
        <f t="shared" si="16"/>
        <v>3.9547053086099799</v>
      </c>
      <c r="R37" s="156">
        <f t="shared" si="16"/>
        <v>2.8836528270252</v>
      </c>
      <c r="S37" s="156">
        <f t="shared" si="16"/>
        <v>3.9547053086099799</v>
      </c>
      <c r="T37" s="156">
        <f t="shared" si="16"/>
        <v>3.9547053086099799</v>
      </c>
      <c r="U37" s="156">
        <f t="shared" si="16"/>
        <v>3.9544792278175995</v>
      </c>
      <c r="V37" s="156">
        <f t="shared" si="16"/>
        <v>0</v>
      </c>
      <c r="W37" s="156">
        <f t="shared" si="16"/>
        <v>0</v>
      </c>
      <c r="X37" s="156">
        <f t="shared" si="16"/>
        <v>0</v>
      </c>
      <c r="Y37" s="156">
        <f t="shared" si="16"/>
        <v>0</v>
      </c>
      <c r="Z37" s="156">
        <v>0</v>
      </c>
      <c r="AA37" s="156">
        <v>0</v>
      </c>
      <c r="AB37" s="156">
        <f>AB38+AB42</f>
        <v>0</v>
      </c>
      <c r="AC37" s="156">
        <v>0</v>
      </c>
      <c r="AD37" s="156">
        <f t="shared" ref="AD37:AS37" si="17">AD38+AD42</f>
        <v>0</v>
      </c>
      <c r="AE37" s="156">
        <f t="shared" si="17"/>
        <v>0</v>
      </c>
      <c r="AF37" s="156">
        <f t="shared" si="17"/>
        <v>0</v>
      </c>
      <c r="AG37" s="156">
        <f t="shared" si="17"/>
        <v>0</v>
      </c>
      <c r="AH37" s="156">
        <f t="shared" si="17"/>
        <v>0</v>
      </c>
      <c r="AI37" s="156">
        <f t="shared" si="17"/>
        <v>2.5484792278175998</v>
      </c>
      <c r="AJ37" s="156">
        <v>0</v>
      </c>
      <c r="AK37" s="156">
        <v>0</v>
      </c>
      <c r="AL37" s="156">
        <f>AL38+AL42</f>
        <v>2.5484792278175998</v>
      </c>
      <c r="AM37" s="156">
        <v>0</v>
      </c>
      <c r="AN37" s="156">
        <f t="shared" ref="AN37:AR37" si="18">AN38+AN42</f>
        <v>1.5468980000000001</v>
      </c>
      <c r="AO37" s="156">
        <f t="shared" si="18"/>
        <v>0</v>
      </c>
      <c r="AP37" s="156">
        <f t="shared" si="18"/>
        <v>0</v>
      </c>
      <c r="AQ37" s="156">
        <f t="shared" si="18"/>
        <v>1.5468980000000001</v>
      </c>
      <c r="AR37" s="156">
        <f t="shared" si="18"/>
        <v>0</v>
      </c>
      <c r="AS37" s="156">
        <f t="shared" si="17"/>
        <v>0</v>
      </c>
      <c r="AT37" s="156">
        <v>0</v>
      </c>
      <c r="AU37" s="156">
        <v>0</v>
      </c>
      <c r="AV37" s="156">
        <f>AV38+AV42</f>
        <v>0</v>
      </c>
      <c r="AW37" s="156">
        <v>0</v>
      </c>
      <c r="AX37" s="156">
        <f t="shared" ref="AX37:BC37" si="19">AX38+AX42</f>
        <v>0</v>
      </c>
      <c r="AY37" s="156">
        <f t="shared" si="19"/>
        <v>0</v>
      </c>
      <c r="AZ37" s="156">
        <f t="shared" si="19"/>
        <v>0</v>
      </c>
      <c r="BA37" s="156">
        <f t="shared" si="19"/>
        <v>0</v>
      </c>
      <c r="BB37" s="156">
        <f t="shared" si="19"/>
        <v>0</v>
      </c>
      <c r="BC37" s="156">
        <f t="shared" si="19"/>
        <v>1.4062260807923799</v>
      </c>
      <c r="BD37" s="156">
        <v>0</v>
      </c>
      <c r="BE37" s="156">
        <v>0</v>
      </c>
      <c r="BF37" s="156">
        <f>BF38+BF42</f>
        <v>1.4062260807923799</v>
      </c>
      <c r="BG37" s="156">
        <v>0</v>
      </c>
      <c r="BH37" s="156">
        <f t="shared" ref="BH37:BM37" si="20">BH38+BH42</f>
        <v>1.4062260807923799</v>
      </c>
      <c r="BI37" s="156">
        <f t="shared" si="20"/>
        <v>0</v>
      </c>
      <c r="BJ37" s="156">
        <f t="shared" si="20"/>
        <v>0</v>
      </c>
      <c r="BK37" s="156">
        <f t="shared" si="20"/>
        <v>1.4062260807923799</v>
      </c>
      <c r="BL37" s="156">
        <f t="shared" si="20"/>
        <v>0</v>
      </c>
      <c r="BM37" s="156">
        <f t="shared" si="20"/>
        <v>0</v>
      </c>
      <c r="BN37" s="156">
        <v>0</v>
      </c>
      <c r="BO37" s="156">
        <v>0</v>
      </c>
      <c r="BP37" s="156">
        <f>BP38+BP42</f>
        <v>0</v>
      </c>
      <c r="BQ37" s="156">
        <v>0</v>
      </c>
      <c r="BR37" s="156">
        <f t="shared" ref="BR37:BW37" si="21">BR38+BR42</f>
        <v>0</v>
      </c>
      <c r="BS37" s="156">
        <f t="shared" si="21"/>
        <v>0</v>
      </c>
      <c r="BT37" s="156">
        <f t="shared" si="21"/>
        <v>0</v>
      </c>
      <c r="BU37" s="156">
        <f t="shared" si="21"/>
        <v>0</v>
      </c>
      <c r="BV37" s="156">
        <f t="shared" si="21"/>
        <v>0</v>
      </c>
      <c r="BW37" s="156">
        <f t="shared" si="21"/>
        <v>0</v>
      </c>
      <c r="BX37" s="156">
        <v>0</v>
      </c>
      <c r="BY37" s="156">
        <v>0</v>
      </c>
      <c r="BZ37" s="156">
        <f>BZ38+BZ42</f>
        <v>0</v>
      </c>
      <c r="CA37" s="156">
        <v>0</v>
      </c>
      <c r="CB37" s="156">
        <f t="shared" ref="CB37:CK37" si="22">CB38+CB42</f>
        <v>0</v>
      </c>
      <c r="CC37" s="156">
        <f t="shared" si="22"/>
        <v>0</v>
      </c>
      <c r="CD37" s="156">
        <f t="shared" si="22"/>
        <v>0</v>
      </c>
      <c r="CE37" s="156">
        <f t="shared" si="22"/>
        <v>0</v>
      </c>
      <c r="CF37" s="156">
        <f t="shared" si="22"/>
        <v>0</v>
      </c>
      <c r="CG37" s="156">
        <f t="shared" si="22"/>
        <v>3.9547053086099799</v>
      </c>
      <c r="CH37" s="156">
        <f t="shared" si="22"/>
        <v>0</v>
      </c>
      <c r="CI37" s="156">
        <f t="shared" si="22"/>
        <v>0</v>
      </c>
      <c r="CJ37" s="156">
        <f t="shared" si="22"/>
        <v>3.9547053086099799</v>
      </c>
      <c r="CK37" s="156">
        <f t="shared" si="22"/>
        <v>0</v>
      </c>
      <c r="CL37" s="156">
        <f t="shared" ref="CL37:CP37" si="23">CL38+CL42</f>
        <v>2.9531240807923798</v>
      </c>
      <c r="CM37" s="156">
        <f t="shared" si="23"/>
        <v>0</v>
      </c>
      <c r="CN37" s="156">
        <f t="shared" si="23"/>
        <v>0</v>
      </c>
      <c r="CO37" s="156">
        <f t="shared" si="23"/>
        <v>2.9531240807923798</v>
      </c>
      <c r="CP37" s="156">
        <f t="shared" si="23"/>
        <v>0</v>
      </c>
      <c r="CQ37" s="46"/>
    </row>
    <row r="38" spans="1:201" ht="18.75" x14ac:dyDescent="0.2">
      <c r="A38" s="63" t="s">
        <v>113</v>
      </c>
      <c r="B38" s="17" t="s">
        <v>45</v>
      </c>
      <c r="C38" s="18" t="s">
        <v>18</v>
      </c>
      <c r="D38" s="48" t="s">
        <v>145</v>
      </c>
      <c r="E38" s="48" t="s">
        <v>145</v>
      </c>
      <c r="F38" s="48" t="s">
        <v>145</v>
      </c>
      <c r="G38" s="48" t="s">
        <v>145</v>
      </c>
      <c r="H38" s="154">
        <f>SUM(H39:H41)</f>
        <v>0.267961</v>
      </c>
      <c r="I38" s="154">
        <f>SUM(I39:I41)</f>
        <v>1.5710459999999999</v>
      </c>
      <c r="J38" s="49" t="s">
        <v>19</v>
      </c>
      <c r="K38" s="49" t="s">
        <v>19</v>
      </c>
      <c r="L38" s="154">
        <f>SUM(L39:L41)</f>
        <v>0</v>
      </c>
      <c r="M38" s="49" t="s">
        <v>19</v>
      </c>
      <c r="N38" s="51">
        <f t="shared" ref="N38:Y38" si="24">SUM(N39:N41)</f>
        <v>0</v>
      </c>
      <c r="O38" s="51">
        <f t="shared" si="24"/>
        <v>0</v>
      </c>
      <c r="P38" s="51">
        <f t="shared" si="24"/>
        <v>3.6965911374251998</v>
      </c>
      <c r="Q38" s="51">
        <f t="shared" si="24"/>
        <v>3.9547053086099799</v>
      </c>
      <c r="R38" s="51">
        <f t="shared" si="24"/>
        <v>2.8836528270252</v>
      </c>
      <c r="S38" s="51">
        <f t="shared" si="24"/>
        <v>3.9547053086099799</v>
      </c>
      <c r="T38" s="51">
        <f t="shared" si="24"/>
        <v>3.9547053086099799</v>
      </c>
      <c r="U38" s="51">
        <f t="shared" si="24"/>
        <v>3.9544792278175995</v>
      </c>
      <c r="V38" s="51">
        <f t="shared" si="24"/>
        <v>0</v>
      </c>
      <c r="W38" s="51">
        <f t="shared" si="24"/>
        <v>0</v>
      </c>
      <c r="X38" s="51">
        <f t="shared" si="24"/>
        <v>0</v>
      </c>
      <c r="Y38" s="51">
        <f t="shared" si="24"/>
        <v>0</v>
      </c>
      <c r="Z38" s="51">
        <v>0</v>
      </c>
      <c r="AA38" s="51">
        <v>0</v>
      </c>
      <c r="AB38" s="51">
        <f>SUM(AB39:AB41)</f>
        <v>0</v>
      </c>
      <c r="AC38" s="51">
        <v>0</v>
      </c>
      <c r="AD38" s="51">
        <f t="shared" ref="AD38:AS38" si="25">SUM(AD39:AD41)</f>
        <v>0</v>
      </c>
      <c r="AE38" s="51">
        <f t="shared" si="25"/>
        <v>0</v>
      </c>
      <c r="AF38" s="51">
        <f t="shared" si="25"/>
        <v>0</v>
      </c>
      <c r="AG38" s="51">
        <f t="shared" si="25"/>
        <v>0</v>
      </c>
      <c r="AH38" s="51">
        <f t="shared" si="25"/>
        <v>0</v>
      </c>
      <c r="AI38" s="51">
        <f t="shared" si="25"/>
        <v>2.5484792278175998</v>
      </c>
      <c r="AJ38" s="51">
        <v>0</v>
      </c>
      <c r="AK38" s="51">
        <v>0</v>
      </c>
      <c r="AL38" s="51">
        <f>SUM(AL39:AL41)</f>
        <v>2.5484792278175998</v>
      </c>
      <c r="AM38" s="51">
        <v>0</v>
      </c>
      <c r="AN38" s="51">
        <f t="shared" ref="AN38:AR38" si="26">SUM(AN39:AN41)</f>
        <v>1.5468980000000001</v>
      </c>
      <c r="AO38" s="51">
        <f t="shared" si="26"/>
        <v>0</v>
      </c>
      <c r="AP38" s="51">
        <f t="shared" si="26"/>
        <v>0</v>
      </c>
      <c r="AQ38" s="51">
        <f t="shared" si="26"/>
        <v>1.5468980000000001</v>
      </c>
      <c r="AR38" s="51">
        <f t="shared" si="26"/>
        <v>0</v>
      </c>
      <c r="AS38" s="51">
        <f t="shared" si="25"/>
        <v>0</v>
      </c>
      <c r="AT38" s="51">
        <v>0</v>
      </c>
      <c r="AU38" s="51">
        <v>0</v>
      </c>
      <c r="AV38" s="51">
        <f>SUM(AV39:AV41)</f>
        <v>0</v>
      </c>
      <c r="AW38" s="51">
        <v>0</v>
      </c>
      <c r="AX38" s="51">
        <f t="shared" ref="AX38:BC38" si="27">SUM(AX39:AX41)</f>
        <v>0</v>
      </c>
      <c r="AY38" s="51">
        <f t="shared" si="27"/>
        <v>0</v>
      </c>
      <c r="AZ38" s="51">
        <f t="shared" si="27"/>
        <v>0</v>
      </c>
      <c r="BA38" s="51">
        <f t="shared" si="27"/>
        <v>0</v>
      </c>
      <c r="BB38" s="51">
        <f t="shared" si="27"/>
        <v>0</v>
      </c>
      <c r="BC38" s="51">
        <f t="shared" si="27"/>
        <v>1.4062260807923799</v>
      </c>
      <c r="BD38" s="51">
        <v>0</v>
      </c>
      <c r="BE38" s="51">
        <v>0</v>
      </c>
      <c r="BF38" s="51">
        <f>SUM(BF39:BF41)</f>
        <v>1.4062260807923799</v>
      </c>
      <c r="BG38" s="51">
        <v>0</v>
      </c>
      <c r="BH38" s="51">
        <f t="shared" ref="BH38:BM38" si="28">SUM(BH39:BH41)</f>
        <v>1.4062260807923799</v>
      </c>
      <c r="BI38" s="51">
        <f t="shared" si="28"/>
        <v>0</v>
      </c>
      <c r="BJ38" s="51">
        <f t="shared" si="28"/>
        <v>0</v>
      </c>
      <c r="BK38" s="51">
        <f t="shared" si="28"/>
        <v>1.4062260807923799</v>
      </c>
      <c r="BL38" s="51">
        <f t="shared" si="28"/>
        <v>0</v>
      </c>
      <c r="BM38" s="51">
        <f t="shared" si="28"/>
        <v>0</v>
      </c>
      <c r="BN38" s="51">
        <v>0</v>
      </c>
      <c r="BO38" s="51">
        <v>0</v>
      </c>
      <c r="BP38" s="51">
        <f>SUM(BP39:BP41)</f>
        <v>0</v>
      </c>
      <c r="BQ38" s="51">
        <v>0</v>
      </c>
      <c r="BR38" s="51">
        <f t="shared" ref="BR38:BW38" si="29">SUM(BR39:BR41)</f>
        <v>0</v>
      </c>
      <c r="BS38" s="51">
        <f t="shared" si="29"/>
        <v>0</v>
      </c>
      <c r="BT38" s="51">
        <f t="shared" si="29"/>
        <v>0</v>
      </c>
      <c r="BU38" s="51">
        <f t="shared" si="29"/>
        <v>0</v>
      </c>
      <c r="BV38" s="51">
        <f t="shared" si="29"/>
        <v>0</v>
      </c>
      <c r="BW38" s="51">
        <f t="shared" si="29"/>
        <v>0</v>
      </c>
      <c r="BX38" s="51">
        <v>0</v>
      </c>
      <c r="BY38" s="51">
        <v>0</v>
      </c>
      <c r="BZ38" s="51">
        <f>SUM(BZ39:BZ41)</f>
        <v>0</v>
      </c>
      <c r="CA38" s="51">
        <v>0</v>
      </c>
      <c r="CB38" s="51">
        <f t="shared" ref="CB38:CK38" si="30">SUM(CB39:CB41)</f>
        <v>0</v>
      </c>
      <c r="CC38" s="51">
        <f t="shared" si="30"/>
        <v>0</v>
      </c>
      <c r="CD38" s="51">
        <f t="shared" si="30"/>
        <v>0</v>
      </c>
      <c r="CE38" s="51">
        <f t="shared" si="30"/>
        <v>0</v>
      </c>
      <c r="CF38" s="51">
        <f t="shared" si="30"/>
        <v>0</v>
      </c>
      <c r="CG38" s="51">
        <f t="shared" si="30"/>
        <v>3.9547053086099799</v>
      </c>
      <c r="CH38" s="51">
        <f t="shared" si="30"/>
        <v>0</v>
      </c>
      <c r="CI38" s="51">
        <f t="shared" si="30"/>
        <v>0</v>
      </c>
      <c r="CJ38" s="51">
        <f t="shared" si="30"/>
        <v>3.9547053086099799</v>
      </c>
      <c r="CK38" s="51">
        <f t="shared" si="30"/>
        <v>0</v>
      </c>
      <c r="CL38" s="51">
        <f t="shared" ref="CL38:CP38" si="31">SUM(CL39:CL41)</f>
        <v>2.9531240807923798</v>
      </c>
      <c r="CM38" s="51">
        <f t="shared" si="31"/>
        <v>0</v>
      </c>
      <c r="CN38" s="51">
        <f t="shared" si="31"/>
        <v>0</v>
      </c>
      <c r="CO38" s="51">
        <f t="shared" si="31"/>
        <v>2.9531240807923798</v>
      </c>
      <c r="CP38" s="51">
        <f t="shared" si="31"/>
        <v>0</v>
      </c>
      <c r="CQ38" s="19"/>
    </row>
    <row r="39" spans="1:201" s="27" customFormat="1" ht="34.5" customHeight="1" x14ac:dyDescent="0.2">
      <c r="A39" s="24" t="s">
        <v>120</v>
      </c>
      <c r="B39" s="121" t="s">
        <v>168</v>
      </c>
      <c r="C39" s="122" t="s">
        <v>178</v>
      </c>
      <c r="D39" s="74" t="s">
        <v>46</v>
      </c>
      <c r="E39" s="118">
        <v>2021</v>
      </c>
      <c r="F39" s="118">
        <v>2021</v>
      </c>
      <c r="G39" s="26" t="s">
        <v>145</v>
      </c>
      <c r="H39" s="176">
        <v>0.13030900000000001</v>
      </c>
      <c r="I39" s="176">
        <v>0.76263400000000003</v>
      </c>
      <c r="J39" s="187">
        <v>44232</v>
      </c>
      <c r="K39" s="91" t="s">
        <v>19</v>
      </c>
      <c r="L39" s="91">
        <v>0</v>
      </c>
      <c r="M39" s="25" t="s">
        <v>19</v>
      </c>
      <c r="N39" s="160">
        <v>0</v>
      </c>
      <c r="O39" s="160">
        <v>0</v>
      </c>
      <c r="P39" s="161">
        <f>[1]КТП!$G$5/1000*1.2</f>
        <v>1.1576130551999999</v>
      </c>
      <c r="Q39" s="161">
        <f>[1]КТП!$H$5/1000*1.2</f>
        <v>1.2374883560087999</v>
      </c>
      <c r="R39" s="92">
        <v>0.76263400000000003</v>
      </c>
      <c r="S39" s="92">
        <v>1.2374883560087999</v>
      </c>
      <c r="T39" s="161">
        <f>Q39</f>
        <v>1.2374883560087999</v>
      </c>
      <c r="U39" s="161">
        <v>1.2374883560087999</v>
      </c>
      <c r="V39" s="92">
        <v>0</v>
      </c>
      <c r="W39" s="92">
        <v>0</v>
      </c>
      <c r="X39" s="92">
        <v>0</v>
      </c>
      <c r="Y39" s="92">
        <f>Z39+AA39+AB39+AC39</f>
        <v>0</v>
      </c>
      <c r="Z39" s="162">
        <v>0</v>
      </c>
      <c r="AA39" s="162">
        <v>0</v>
      </c>
      <c r="AB39" s="92">
        <v>0</v>
      </c>
      <c r="AC39" s="163">
        <v>0</v>
      </c>
      <c r="AD39" s="92">
        <f>AE39+AF39+AG39+AH39</f>
        <v>0</v>
      </c>
      <c r="AE39" s="162">
        <v>0</v>
      </c>
      <c r="AF39" s="162">
        <v>0</v>
      </c>
      <c r="AG39" s="163">
        <v>0</v>
      </c>
      <c r="AH39" s="164">
        <v>0</v>
      </c>
      <c r="AI39" s="161">
        <f>AJ39+AK39+AL39+AM39</f>
        <v>1.2374883560087999</v>
      </c>
      <c r="AJ39" s="165">
        <v>0</v>
      </c>
      <c r="AK39" s="165">
        <v>0</v>
      </c>
      <c r="AL39" s="161">
        <f>T39</f>
        <v>1.2374883560087999</v>
      </c>
      <c r="AM39" s="164">
        <v>0</v>
      </c>
      <c r="AN39" s="166">
        <f>AO39+AP39+AQ39+AR39</f>
        <v>0.75056</v>
      </c>
      <c r="AO39" s="162">
        <v>0</v>
      </c>
      <c r="AP39" s="162">
        <v>0</v>
      </c>
      <c r="AQ39" s="178">
        <f>0.762634-0.012074</f>
        <v>0.75056</v>
      </c>
      <c r="AR39" s="164">
        <v>0</v>
      </c>
      <c r="AS39" s="92">
        <v>0</v>
      </c>
      <c r="AT39" s="165">
        <v>0</v>
      </c>
      <c r="AU39" s="165">
        <v>0</v>
      </c>
      <c r="AV39" s="92">
        <v>0</v>
      </c>
      <c r="AW39" s="164">
        <v>0</v>
      </c>
      <c r="AX39" s="92">
        <f>AY39+AZ39+BA39+BB39</f>
        <v>0</v>
      </c>
      <c r="AY39" s="162">
        <v>0</v>
      </c>
      <c r="AZ39" s="162">
        <v>0</v>
      </c>
      <c r="BA39" s="163">
        <v>0</v>
      </c>
      <c r="BB39" s="164">
        <v>0</v>
      </c>
      <c r="BC39" s="160">
        <f>BD39+BE39+BF39+BG39</f>
        <v>0</v>
      </c>
      <c r="BD39" s="165">
        <v>0</v>
      </c>
      <c r="BE39" s="165">
        <v>0</v>
      </c>
      <c r="BF39" s="160">
        <v>0</v>
      </c>
      <c r="BG39" s="164">
        <v>0</v>
      </c>
      <c r="BH39" s="92">
        <f>BI39+BJ39+BK39+BL39</f>
        <v>0</v>
      </c>
      <c r="BI39" s="162">
        <v>0</v>
      </c>
      <c r="BJ39" s="162">
        <v>0</v>
      </c>
      <c r="BK39" s="163">
        <v>0</v>
      </c>
      <c r="BL39" s="164">
        <v>0</v>
      </c>
      <c r="BM39" s="160">
        <f>BN39+BO39+BP39+BQ39</f>
        <v>0</v>
      </c>
      <c r="BN39" s="165">
        <v>0</v>
      </c>
      <c r="BO39" s="165">
        <v>0</v>
      </c>
      <c r="BP39" s="160">
        <v>0</v>
      </c>
      <c r="BQ39" s="164">
        <v>0</v>
      </c>
      <c r="BR39" s="92">
        <f>BS39+BT39+BU39+BV39</f>
        <v>0</v>
      </c>
      <c r="BS39" s="162">
        <v>0</v>
      </c>
      <c r="BT39" s="162">
        <v>0</v>
      </c>
      <c r="BU39" s="163">
        <v>0</v>
      </c>
      <c r="BV39" s="164">
        <v>0</v>
      </c>
      <c r="BW39" s="160">
        <f>BX39+BY39+BZ39+CA39</f>
        <v>0</v>
      </c>
      <c r="BX39" s="165">
        <v>0</v>
      </c>
      <c r="BY39" s="165">
        <v>0</v>
      </c>
      <c r="BZ39" s="160">
        <v>0</v>
      </c>
      <c r="CA39" s="164">
        <v>0</v>
      </c>
      <c r="CB39" s="92">
        <f>CC39+CD39+CE39+CF39</f>
        <v>0</v>
      </c>
      <c r="CC39" s="162">
        <v>0</v>
      </c>
      <c r="CD39" s="162">
        <v>0</v>
      </c>
      <c r="CE39" s="163">
        <v>0</v>
      </c>
      <c r="CF39" s="164">
        <v>0</v>
      </c>
      <c r="CG39" s="92">
        <f>CH39+CI39+CJ39+CK39</f>
        <v>1.2374883560087999</v>
      </c>
      <c r="CH39" s="165">
        <f>BX39+BN39+BD39+AT39+Z39</f>
        <v>0</v>
      </c>
      <c r="CI39" s="165">
        <f>BY39+BO39+BE39+AU39+AA39</f>
        <v>0</v>
      </c>
      <c r="CJ39" s="165">
        <f>BZ39+BP39+BF39+AV39+AL39</f>
        <v>1.2374883560087999</v>
      </c>
      <c r="CK39" s="165">
        <f>CA39+BQ39+BG39+AW39+AC39</f>
        <v>0</v>
      </c>
      <c r="CL39" s="92">
        <f>CM39+CN39+CO39+CP39</f>
        <v>0.75056</v>
      </c>
      <c r="CM39" s="165">
        <f>CC39+BS39+BI39+AY39+AE39</f>
        <v>0</v>
      </c>
      <c r="CN39" s="165">
        <f>CD39+BT39+BJ39+AZ39+AF39</f>
        <v>0</v>
      </c>
      <c r="CO39" s="165">
        <f>CE39+BU39+BK39+BA39+AQ39</f>
        <v>0.75056</v>
      </c>
      <c r="CP39" s="165">
        <f>CF39+BV39+BL39+BB39+AH39</f>
        <v>0</v>
      </c>
      <c r="CQ39" s="74" t="s">
        <v>145</v>
      </c>
      <c r="CR39" s="78"/>
      <c r="CS39" s="78"/>
      <c r="CT39" s="78"/>
      <c r="CU39" s="78"/>
      <c r="CV39" s="78"/>
      <c r="CW39" s="78"/>
      <c r="CX39" s="78"/>
      <c r="CY39" s="78"/>
      <c r="CZ39" s="78"/>
      <c r="DA39" s="78"/>
      <c r="DB39" s="78"/>
      <c r="DC39" s="78"/>
      <c r="DD39" s="78"/>
      <c r="DE39" s="78"/>
      <c r="DF39" s="78"/>
      <c r="DG39" s="78"/>
      <c r="DH39" s="78"/>
      <c r="DI39" s="78"/>
      <c r="DJ39" s="78"/>
      <c r="DK39" s="78"/>
      <c r="DL39" s="78"/>
      <c r="DM39" s="78"/>
      <c r="DN39" s="78"/>
      <c r="DO39" s="78"/>
      <c r="DP39" s="78"/>
      <c r="DQ39" s="78"/>
      <c r="DR39" s="78"/>
      <c r="DS39" s="78"/>
      <c r="DT39" s="78"/>
      <c r="DU39" s="78"/>
      <c r="DV39" s="78"/>
      <c r="DW39" s="78"/>
      <c r="DX39" s="78"/>
      <c r="DY39" s="78"/>
      <c r="DZ39" s="78"/>
      <c r="EA39" s="78"/>
      <c r="EB39" s="78"/>
      <c r="EC39" s="78"/>
      <c r="ED39" s="78"/>
      <c r="EE39" s="78"/>
      <c r="EF39" s="78"/>
      <c r="EG39" s="78"/>
      <c r="EH39" s="78"/>
      <c r="EI39" s="78"/>
      <c r="EJ39" s="78"/>
      <c r="EK39" s="78"/>
      <c r="EL39" s="78"/>
      <c r="EM39" s="78"/>
      <c r="EN39" s="78"/>
      <c r="EO39" s="78"/>
      <c r="EP39" s="78"/>
      <c r="EQ39" s="78"/>
      <c r="ER39" s="78"/>
      <c r="ES39" s="78"/>
      <c r="ET39" s="78"/>
      <c r="EU39" s="78"/>
      <c r="EV39" s="78"/>
      <c r="EW39" s="78"/>
      <c r="EX39" s="78"/>
      <c r="EY39" s="78"/>
      <c r="EZ39" s="78"/>
      <c r="FA39" s="78"/>
      <c r="FB39" s="78"/>
      <c r="FC39" s="78"/>
      <c r="FD39" s="78"/>
      <c r="FE39" s="78"/>
      <c r="FF39" s="78"/>
      <c r="FG39" s="78"/>
      <c r="FH39" s="78"/>
      <c r="FI39" s="78"/>
      <c r="FJ39" s="78"/>
      <c r="FK39" s="78"/>
      <c r="FL39" s="78"/>
      <c r="FM39" s="78"/>
      <c r="FN39" s="78"/>
      <c r="FO39" s="78"/>
      <c r="FP39" s="78"/>
      <c r="FQ39" s="78"/>
      <c r="FR39" s="78"/>
      <c r="FS39" s="78"/>
      <c r="FT39" s="78"/>
      <c r="FU39" s="78"/>
      <c r="FV39" s="78"/>
      <c r="FW39" s="78"/>
      <c r="FX39" s="78"/>
      <c r="FY39" s="78"/>
      <c r="FZ39" s="78"/>
      <c r="GA39" s="78"/>
      <c r="GB39" s="78"/>
      <c r="GC39" s="78"/>
      <c r="GD39" s="78"/>
      <c r="GE39" s="78"/>
      <c r="GF39" s="78"/>
      <c r="GG39" s="78"/>
      <c r="GH39" s="78"/>
      <c r="GI39" s="78"/>
      <c r="GJ39" s="78"/>
      <c r="GK39" s="78"/>
      <c r="GL39" s="78"/>
      <c r="GM39" s="78"/>
      <c r="GN39" s="78"/>
      <c r="GO39" s="78"/>
      <c r="GP39" s="78"/>
      <c r="GQ39" s="78"/>
      <c r="GR39" s="78"/>
      <c r="GS39" s="78"/>
    </row>
    <row r="40" spans="1:201" s="27" customFormat="1" ht="35.25" customHeight="1" x14ac:dyDescent="0.2">
      <c r="A40" s="24" t="s">
        <v>121</v>
      </c>
      <c r="B40" s="121" t="s">
        <v>167</v>
      </c>
      <c r="C40" s="122" t="s">
        <v>179</v>
      </c>
      <c r="D40" s="74" t="s">
        <v>46</v>
      </c>
      <c r="E40" s="118">
        <v>2021</v>
      </c>
      <c r="F40" s="118">
        <v>2021</v>
      </c>
      <c r="G40" s="26" t="s">
        <v>145</v>
      </c>
      <c r="H40" s="176">
        <v>0.137652</v>
      </c>
      <c r="I40" s="176">
        <v>0.80841200000000002</v>
      </c>
      <c r="J40" s="187">
        <v>44215</v>
      </c>
      <c r="K40" s="91" t="s">
        <v>19</v>
      </c>
      <c r="L40" s="91">
        <v>0</v>
      </c>
      <c r="M40" s="25" t="s">
        <v>19</v>
      </c>
      <c r="N40" s="160">
        <v>0</v>
      </c>
      <c r="O40" s="160">
        <v>0</v>
      </c>
      <c r="P40" s="161">
        <f>[1]КТП!$G$4/1000*1.2</f>
        <v>1.2263712551999999</v>
      </c>
      <c r="Q40" s="161">
        <f>[1]КТП!$H$4/1000*1.2</f>
        <v>1.3109908718087999</v>
      </c>
      <c r="R40" s="92">
        <v>0.80841200000000002</v>
      </c>
      <c r="S40" s="92">
        <v>1.3109908718087999</v>
      </c>
      <c r="T40" s="161">
        <f>Q40</f>
        <v>1.3109908718087999</v>
      </c>
      <c r="U40" s="161">
        <v>1.3109908718087999</v>
      </c>
      <c r="V40" s="92">
        <v>0</v>
      </c>
      <c r="W40" s="92">
        <v>0</v>
      </c>
      <c r="X40" s="92">
        <v>0</v>
      </c>
      <c r="Y40" s="92">
        <f t="shared" ref="Y40:Y41" si="32">Z40+AA40+AB40+AC40</f>
        <v>0</v>
      </c>
      <c r="Z40" s="162">
        <v>0</v>
      </c>
      <c r="AA40" s="162">
        <v>0</v>
      </c>
      <c r="AB40" s="92">
        <v>0</v>
      </c>
      <c r="AC40" s="163">
        <v>0</v>
      </c>
      <c r="AD40" s="92">
        <f t="shared" ref="AD40:AD41" si="33">AE40+AF40+AG40+AH40</f>
        <v>0</v>
      </c>
      <c r="AE40" s="162">
        <v>0</v>
      </c>
      <c r="AF40" s="162">
        <v>0</v>
      </c>
      <c r="AG40" s="163">
        <v>0</v>
      </c>
      <c r="AH40" s="164">
        <v>0</v>
      </c>
      <c r="AI40" s="161">
        <f t="shared" ref="AI40:AI41" si="34">AJ40+AK40+AL40+AM40</f>
        <v>1.3109908718087999</v>
      </c>
      <c r="AJ40" s="165">
        <v>0</v>
      </c>
      <c r="AK40" s="165">
        <v>0</v>
      </c>
      <c r="AL40" s="161">
        <f>T40</f>
        <v>1.3109908718087999</v>
      </c>
      <c r="AM40" s="164">
        <v>0</v>
      </c>
      <c r="AN40" s="166">
        <f t="shared" ref="AN40:AN41" si="35">AO40+AP40+AQ40+AR40</f>
        <v>0.79633799999999999</v>
      </c>
      <c r="AO40" s="162">
        <v>0</v>
      </c>
      <c r="AP40" s="162">
        <v>0</v>
      </c>
      <c r="AQ40" s="178">
        <f>0.808412-0.012074</f>
        <v>0.79633799999999999</v>
      </c>
      <c r="AR40" s="164">
        <v>0</v>
      </c>
      <c r="AS40" s="160">
        <f t="shared" ref="AS40:AS41" si="36">AT40+AU40+AV40+AW40</f>
        <v>0</v>
      </c>
      <c r="AT40" s="165">
        <v>0</v>
      </c>
      <c r="AU40" s="165">
        <v>0</v>
      </c>
      <c r="AV40" s="160">
        <v>0</v>
      </c>
      <c r="AW40" s="164">
        <v>0</v>
      </c>
      <c r="AX40" s="92">
        <f t="shared" ref="AX40:AX41" si="37">AY40+AZ40+BA40+BB40</f>
        <v>0</v>
      </c>
      <c r="AY40" s="162">
        <v>0</v>
      </c>
      <c r="AZ40" s="162">
        <v>0</v>
      </c>
      <c r="BA40" s="163">
        <v>0</v>
      </c>
      <c r="BB40" s="164">
        <v>0</v>
      </c>
      <c r="BC40" s="92">
        <v>0</v>
      </c>
      <c r="BD40" s="165">
        <v>0</v>
      </c>
      <c r="BE40" s="162">
        <v>0</v>
      </c>
      <c r="BF40" s="160">
        <v>0</v>
      </c>
      <c r="BG40" s="164">
        <v>0</v>
      </c>
      <c r="BH40" s="92">
        <f t="shared" ref="BH40" si="38">BI40+BJ40+BK40+BL40</f>
        <v>0</v>
      </c>
      <c r="BI40" s="162">
        <v>0</v>
      </c>
      <c r="BJ40" s="162">
        <v>0</v>
      </c>
      <c r="BK40" s="163">
        <v>0</v>
      </c>
      <c r="BL40" s="164">
        <v>0</v>
      </c>
      <c r="BM40" s="160">
        <f t="shared" ref="BM40:BM41" si="39">BN40+BO40+BP40+BQ40</f>
        <v>0</v>
      </c>
      <c r="BN40" s="165">
        <v>0</v>
      </c>
      <c r="BO40" s="165">
        <v>0</v>
      </c>
      <c r="BP40" s="160">
        <v>0</v>
      </c>
      <c r="BQ40" s="164">
        <v>0</v>
      </c>
      <c r="BR40" s="92">
        <f t="shared" ref="BR40:BR41" si="40">BS40+BT40+BU40+BV40</f>
        <v>0</v>
      </c>
      <c r="BS40" s="162">
        <v>0</v>
      </c>
      <c r="BT40" s="162">
        <v>0</v>
      </c>
      <c r="BU40" s="163">
        <v>0</v>
      </c>
      <c r="BV40" s="164">
        <v>0</v>
      </c>
      <c r="BW40" s="160">
        <f t="shared" ref="BW40:BW41" si="41">BX40+BY40+BZ40+CA40</f>
        <v>0</v>
      </c>
      <c r="BX40" s="165">
        <v>0</v>
      </c>
      <c r="BY40" s="165">
        <v>0</v>
      </c>
      <c r="BZ40" s="160">
        <v>0</v>
      </c>
      <c r="CA40" s="164">
        <v>0</v>
      </c>
      <c r="CB40" s="92">
        <f t="shared" ref="CB40:CB41" si="42">CC40+CD40+CE40+CF40</f>
        <v>0</v>
      </c>
      <c r="CC40" s="162">
        <v>0</v>
      </c>
      <c r="CD40" s="162">
        <v>0</v>
      </c>
      <c r="CE40" s="163">
        <v>0</v>
      </c>
      <c r="CF40" s="164">
        <v>0</v>
      </c>
      <c r="CG40" s="92">
        <f t="shared" ref="CG40:CG41" si="43">CH40+CI40+CJ40+CK40</f>
        <v>1.3109908718087999</v>
      </c>
      <c r="CH40" s="165">
        <f t="shared" ref="CH40:CH41" si="44">BX40+BN40+BD40+AT40+Z40</f>
        <v>0</v>
      </c>
      <c r="CI40" s="165">
        <f t="shared" ref="CI40:CI41" si="45">BY40+BO40+BE40+AU40+AA40</f>
        <v>0</v>
      </c>
      <c r="CJ40" s="165">
        <f t="shared" ref="CJ40:CJ41" si="46">BZ40+BP40+BF40+AV40+AL40</f>
        <v>1.3109908718087999</v>
      </c>
      <c r="CK40" s="165">
        <f t="shared" ref="CK40:CK41" si="47">CA40+BQ40+BG40+AW40+AC40</f>
        <v>0</v>
      </c>
      <c r="CL40" s="92">
        <f t="shared" ref="CL40" si="48">CM40+CN40+CO40+CP40</f>
        <v>0.79633799999999999</v>
      </c>
      <c r="CM40" s="165">
        <f t="shared" ref="CM40:CM41" si="49">CC40+BS40+BI40+AY40+AE40</f>
        <v>0</v>
      </c>
      <c r="CN40" s="165">
        <f t="shared" ref="CN40:CN41" si="50">CD40+BT40+BJ40+AZ40+AF40</f>
        <v>0</v>
      </c>
      <c r="CO40" s="165">
        <f t="shared" ref="CO40:CO41" si="51">CE40+BU40+BK40+BA40+AQ40</f>
        <v>0.79633799999999999</v>
      </c>
      <c r="CP40" s="165">
        <f t="shared" ref="CP40:CP41" si="52">CF40+BV40+BL40+BB40+AH40</f>
        <v>0</v>
      </c>
      <c r="CQ40" s="74" t="s">
        <v>145</v>
      </c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  <c r="DT40" s="78"/>
      <c r="DU40" s="78"/>
      <c r="DV40" s="78"/>
      <c r="DW40" s="78"/>
      <c r="DX40" s="78"/>
      <c r="DY40" s="78"/>
      <c r="DZ40" s="78"/>
      <c r="EA40" s="78"/>
      <c r="EB40" s="78"/>
      <c r="EC40" s="78"/>
      <c r="ED40" s="78"/>
      <c r="EE40" s="78"/>
      <c r="EF40" s="78"/>
      <c r="EG40" s="78"/>
      <c r="EH40" s="78"/>
      <c r="EI40" s="78"/>
      <c r="EJ40" s="78"/>
      <c r="EK40" s="78"/>
      <c r="EL40" s="78"/>
      <c r="EM40" s="78"/>
      <c r="EN40" s="78"/>
      <c r="EO40" s="78"/>
      <c r="EP40" s="78"/>
      <c r="EQ40" s="78"/>
      <c r="ER40" s="78"/>
      <c r="ES40" s="78"/>
      <c r="ET40" s="78"/>
      <c r="EU40" s="78"/>
      <c r="EV40" s="78"/>
      <c r="EW40" s="78"/>
      <c r="EX40" s="78"/>
      <c r="EY40" s="78"/>
      <c r="EZ40" s="78"/>
      <c r="FA40" s="78"/>
      <c r="FB40" s="78"/>
      <c r="FC40" s="78"/>
      <c r="FD40" s="78"/>
      <c r="FE40" s="78"/>
      <c r="FF40" s="78"/>
      <c r="FG40" s="78"/>
      <c r="FH40" s="78"/>
      <c r="FI40" s="78"/>
      <c r="FJ40" s="78"/>
      <c r="FK40" s="78"/>
      <c r="FL40" s="78"/>
      <c r="FM40" s="78"/>
      <c r="FN40" s="78"/>
      <c r="FO40" s="78"/>
      <c r="FP40" s="78"/>
      <c r="FQ40" s="78"/>
      <c r="FR40" s="78"/>
      <c r="FS40" s="78"/>
      <c r="FT40" s="78"/>
      <c r="FU40" s="78"/>
      <c r="FV40" s="78"/>
      <c r="FW40" s="78"/>
      <c r="FX40" s="78"/>
      <c r="FY40" s="78"/>
      <c r="FZ40" s="78"/>
      <c r="GA40" s="78"/>
      <c r="GB40" s="78"/>
      <c r="GC40" s="78"/>
      <c r="GD40" s="78"/>
      <c r="GE40" s="78"/>
      <c r="GF40" s="78"/>
      <c r="GG40" s="78"/>
      <c r="GH40" s="78"/>
      <c r="GI40" s="78"/>
      <c r="GJ40" s="78"/>
      <c r="GK40" s="78"/>
      <c r="GL40" s="78"/>
      <c r="GM40" s="78"/>
      <c r="GN40" s="78"/>
      <c r="GO40" s="78"/>
      <c r="GP40" s="78"/>
      <c r="GQ40" s="78"/>
      <c r="GR40" s="78"/>
      <c r="GS40" s="78"/>
    </row>
    <row r="41" spans="1:201" s="27" customFormat="1" ht="40.5" customHeight="1" x14ac:dyDescent="0.2">
      <c r="A41" s="24" t="s">
        <v>122</v>
      </c>
      <c r="B41" s="114" t="s">
        <v>169</v>
      </c>
      <c r="C41" s="115" t="s">
        <v>180</v>
      </c>
      <c r="D41" s="25" t="s">
        <v>46</v>
      </c>
      <c r="E41" s="118">
        <v>2023</v>
      </c>
      <c r="F41" s="118">
        <v>2023</v>
      </c>
      <c r="G41" s="26" t="s">
        <v>145</v>
      </c>
      <c r="H41" s="73">
        <v>0</v>
      </c>
      <c r="I41" s="73">
        <v>0</v>
      </c>
      <c r="J41" s="91" t="s">
        <v>19</v>
      </c>
      <c r="K41" s="25" t="s">
        <v>19</v>
      </c>
      <c r="L41" s="73">
        <v>0</v>
      </c>
      <c r="M41" s="25" t="s">
        <v>19</v>
      </c>
      <c r="N41" s="160">
        <v>0</v>
      </c>
      <c r="O41" s="160">
        <v>0</v>
      </c>
      <c r="P41" s="166">
        <f>'[1]ВЛ-0,4'!$K$5/1000*1.2</f>
        <v>1.3126068270251998</v>
      </c>
      <c r="Q41" s="166">
        <f>[1]КТП!$J$21/1000*1.2</f>
        <v>1.4062260807923799</v>
      </c>
      <c r="R41" s="92">
        <v>1.3126068270251998</v>
      </c>
      <c r="S41" s="92">
        <v>1.4062260807923799</v>
      </c>
      <c r="T41" s="166">
        <f>Q41</f>
        <v>1.4062260807923799</v>
      </c>
      <c r="U41" s="166">
        <v>1.4059999999999999</v>
      </c>
      <c r="V41" s="160">
        <v>0</v>
      </c>
      <c r="W41" s="160">
        <v>0</v>
      </c>
      <c r="X41" s="92">
        <v>0</v>
      </c>
      <c r="Y41" s="160">
        <f t="shared" si="32"/>
        <v>0</v>
      </c>
      <c r="Z41" s="165">
        <v>0</v>
      </c>
      <c r="AA41" s="165">
        <v>0</v>
      </c>
      <c r="AB41" s="160">
        <v>0</v>
      </c>
      <c r="AC41" s="164">
        <v>0</v>
      </c>
      <c r="AD41" s="160">
        <f t="shared" si="33"/>
        <v>0</v>
      </c>
      <c r="AE41" s="162">
        <v>0</v>
      </c>
      <c r="AF41" s="162">
        <v>0</v>
      </c>
      <c r="AG41" s="163">
        <v>0</v>
      </c>
      <c r="AH41" s="164">
        <v>0</v>
      </c>
      <c r="AI41" s="160">
        <f t="shared" si="34"/>
        <v>0</v>
      </c>
      <c r="AJ41" s="165">
        <v>0</v>
      </c>
      <c r="AK41" s="165">
        <v>0</v>
      </c>
      <c r="AL41" s="160">
        <v>0</v>
      </c>
      <c r="AM41" s="164">
        <v>0</v>
      </c>
      <c r="AN41" s="92">
        <f t="shared" si="35"/>
        <v>0</v>
      </c>
      <c r="AO41" s="162">
        <v>0</v>
      </c>
      <c r="AP41" s="162">
        <v>0</v>
      </c>
      <c r="AQ41" s="163">
        <v>0</v>
      </c>
      <c r="AR41" s="164">
        <v>0</v>
      </c>
      <c r="AS41" s="160">
        <f t="shared" si="36"/>
        <v>0</v>
      </c>
      <c r="AT41" s="165">
        <v>0</v>
      </c>
      <c r="AU41" s="165">
        <v>0</v>
      </c>
      <c r="AV41" s="160">
        <v>0</v>
      </c>
      <c r="AW41" s="164">
        <v>0</v>
      </c>
      <c r="AX41" s="92">
        <f t="shared" si="37"/>
        <v>0</v>
      </c>
      <c r="AY41" s="162">
        <v>0</v>
      </c>
      <c r="AZ41" s="162">
        <v>0</v>
      </c>
      <c r="BA41" s="163">
        <v>0</v>
      </c>
      <c r="BB41" s="164">
        <v>0</v>
      </c>
      <c r="BC41" s="166">
        <f>BD41+BE41+BF41+BG41</f>
        <v>1.4062260807923799</v>
      </c>
      <c r="BD41" s="165">
        <v>0</v>
      </c>
      <c r="BE41" s="165">
        <v>0</v>
      </c>
      <c r="BF41" s="166">
        <f>T41</f>
        <v>1.4062260807923799</v>
      </c>
      <c r="BG41" s="164">
        <v>0</v>
      </c>
      <c r="BH41" s="166">
        <f>BD41+BE41+BF41+BG41</f>
        <v>1.4062260807923799</v>
      </c>
      <c r="BI41" s="165">
        <v>0</v>
      </c>
      <c r="BJ41" s="165">
        <v>0</v>
      </c>
      <c r="BK41" s="166">
        <f>T41</f>
        <v>1.4062260807923799</v>
      </c>
      <c r="BL41" s="164">
        <v>0</v>
      </c>
      <c r="BM41" s="160">
        <f t="shared" si="39"/>
        <v>0</v>
      </c>
      <c r="BN41" s="165">
        <v>0</v>
      </c>
      <c r="BO41" s="165">
        <v>0</v>
      </c>
      <c r="BP41" s="160">
        <v>0</v>
      </c>
      <c r="BQ41" s="164">
        <v>0</v>
      </c>
      <c r="BR41" s="92">
        <f t="shared" si="40"/>
        <v>0</v>
      </c>
      <c r="BS41" s="162">
        <v>0</v>
      </c>
      <c r="BT41" s="162">
        <v>0</v>
      </c>
      <c r="BU41" s="163">
        <v>0</v>
      </c>
      <c r="BV41" s="164">
        <v>0</v>
      </c>
      <c r="BW41" s="160">
        <f t="shared" si="41"/>
        <v>0</v>
      </c>
      <c r="BX41" s="165">
        <v>0</v>
      </c>
      <c r="BY41" s="165">
        <v>0</v>
      </c>
      <c r="BZ41" s="160">
        <v>0</v>
      </c>
      <c r="CA41" s="164">
        <v>0</v>
      </c>
      <c r="CB41" s="92">
        <f t="shared" si="42"/>
        <v>0</v>
      </c>
      <c r="CC41" s="162">
        <v>0</v>
      </c>
      <c r="CD41" s="162">
        <v>0</v>
      </c>
      <c r="CE41" s="163">
        <v>0</v>
      </c>
      <c r="CF41" s="164">
        <v>0</v>
      </c>
      <c r="CG41" s="92">
        <f t="shared" si="43"/>
        <v>1.4062260807923799</v>
      </c>
      <c r="CH41" s="165">
        <f t="shared" si="44"/>
        <v>0</v>
      </c>
      <c r="CI41" s="165">
        <f t="shared" si="45"/>
        <v>0</v>
      </c>
      <c r="CJ41" s="165">
        <f t="shared" si="46"/>
        <v>1.4062260807923799</v>
      </c>
      <c r="CK41" s="165">
        <f t="shared" si="47"/>
        <v>0</v>
      </c>
      <c r="CL41" s="92">
        <f>CM41+CN41+CO41+CP41</f>
        <v>1.4062260807923799</v>
      </c>
      <c r="CM41" s="165">
        <f t="shared" si="49"/>
        <v>0</v>
      </c>
      <c r="CN41" s="165">
        <f t="shared" si="50"/>
        <v>0</v>
      </c>
      <c r="CO41" s="165">
        <f t="shared" si="51"/>
        <v>1.4062260807923799</v>
      </c>
      <c r="CP41" s="165">
        <f t="shared" si="52"/>
        <v>0</v>
      </c>
      <c r="CQ41" s="74" t="s">
        <v>145</v>
      </c>
      <c r="CR41" s="78"/>
      <c r="CS41" s="78"/>
      <c r="CT41" s="78"/>
      <c r="CU41" s="78"/>
      <c r="CV41" s="78"/>
      <c r="CW41" s="78"/>
      <c r="CX41" s="78"/>
      <c r="CY41" s="78"/>
      <c r="CZ41" s="78"/>
      <c r="DA41" s="78"/>
      <c r="DB41" s="78"/>
      <c r="DC41" s="78"/>
      <c r="DD41" s="78"/>
      <c r="DE41" s="78"/>
      <c r="DF41" s="78"/>
      <c r="DG41" s="78"/>
      <c r="DH41" s="78"/>
      <c r="DI41" s="78"/>
      <c r="DJ41" s="78"/>
      <c r="DK41" s="78"/>
      <c r="DL41" s="78"/>
      <c r="DM41" s="78"/>
      <c r="DN41" s="78"/>
      <c r="DO41" s="78"/>
      <c r="DP41" s="78"/>
      <c r="DQ41" s="78"/>
      <c r="DR41" s="78"/>
      <c r="DS41" s="78"/>
      <c r="DT41" s="78"/>
      <c r="DU41" s="78"/>
      <c r="DV41" s="78"/>
      <c r="DW41" s="78"/>
      <c r="DX41" s="78"/>
      <c r="DY41" s="78"/>
      <c r="DZ41" s="78"/>
      <c r="EA41" s="78"/>
      <c r="EB41" s="78"/>
      <c r="EC41" s="78"/>
      <c r="ED41" s="78"/>
      <c r="EE41" s="78"/>
      <c r="EF41" s="78"/>
      <c r="EG41" s="78"/>
      <c r="EH41" s="78"/>
      <c r="EI41" s="78"/>
      <c r="EJ41" s="78"/>
      <c r="EK41" s="78"/>
      <c r="EL41" s="78"/>
      <c r="EM41" s="78"/>
      <c r="EN41" s="78"/>
      <c r="EO41" s="78"/>
      <c r="EP41" s="78"/>
      <c r="EQ41" s="78"/>
      <c r="ER41" s="78"/>
      <c r="ES41" s="78"/>
      <c r="ET41" s="78"/>
      <c r="EU41" s="78"/>
      <c r="EV41" s="78"/>
      <c r="EW41" s="78"/>
      <c r="EX41" s="78"/>
      <c r="EY41" s="78"/>
      <c r="EZ41" s="78"/>
      <c r="FA41" s="78"/>
      <c r="FB41" s="78"/>
      <c r="FC41" s="78"/>
      <c r="FD41" s="78"/>
      <c r="FE41" s="78"/>
      <c r="FF41" s="78"/>
      <c r="FG41" s="78"/>
      <c r="FH41" s="78"/>
      <c r="FI41" s="78"/>
      <c r="FJ41" s="78"/>
      <c r="FK41" s="78"/>
      <c r="FL41" s="78"/>
      <c r="FM41" s="78"/>
      <c r="FN41" s="78"/>
      <c r="FO41" s="78"/>
      <c r="FP41" s="78"/>
      <c r="FQ41" s="78"/>
      <c r="FR41" s="78"/>
      <c r="FS41" s="78"/>
      <c r="FT41" s="78"/>
      <c r="FU41" s="78"/>
      <c r="FV41" s="78"/>
      <c r="FW41" s="78"/>
      <c r="FX41" s="78"/>
      <c r="FY41" s="78"/>
      <c r="FZ41" s="78"/>
      <c r="GA41" s="78"/>
      <c r="GB41" s="78"/>
      <c r="GC41" s="78"/>
      <c r="GD41" s="78"/>
      <c r="GE41" s="78"/>
      <c r="GF41" s="78"/>
      <c r="GG41" s="78"/>
      <c r="GH41" s="78"/>
      <c r="GI41" s="78"/>
      <c r="GJ41" s="78"/>
      <c r="GK41" s="78"/>
      <c r="GL41" s="78"/>
      <c r="GM41" s="78"/>
      <c r="GN41" s="78"/>
      <c r="GO41" s="78"/>
      <c r="GP41" s="78"/>
      <c r="GQ41" s="78"/>
      <c r="GR41" s="78"/>
      <c r="GS41" s="78"/>
    </row>
    <row r="42" spans="1:201" ht="31.5" x14ac:dyDescent="0.2">
      <c r="A42" s="63" t="s">
        <v>114</v>
      </c>
      <c r="B42" s="116" t="s">
        <v>47</v>
      </c>
      <c r="C42" s="18" t="s">
        <v>18</v>
      </c>
      <c r="D42" s="48" t="s">
        <v>19</v>
      </c>
      <c r="E42" s="48" t="s">
        <v>145</v>
      </c>
      <c r="F42" s="48" t="s">
        <v>145</v>
      </c>
      <c r="G42" s="48" t="s">
        <v>145</v>
      </c>
      <c r="H42" s="154">
        <f>SUM(H43:H44)</f>
        <v>0</v>
      </c>
      <c r="I42" s="154">
        <f>SUM(I43:I44)</f>
        <v>0</v>
      </c>
      <c r="J42" s="48" t="s">
        <v>19</v>
      </c>
      <c r="K42" s="48" t="s">
        <v>19</v>
      </c>
      <c r="L42" s="154">
        <f>SUM(L43:L44)</f>
        <v>0</v>
      </c>
      <c r="M42" s="72" t="s">
        <v>19</v>
      </c>
      <c r="N42" s="51">
        <f t="shared" ref="N42:AB42" si="53">SUM(N43:N44)</f>
        <v>0</v>
      </c>
      <c r="O42" s="51">
        <f t="shared" si="53"/>
        <v>0</v>
      </c>
      <c r="P42" s="51">
        <f t="shared" si="53"/>
        <v>0</v>
      </c>
      <c r="Q42" s="51">
        <f t="shared" si="53"/>
        <v>0</v>
      </c>
      <c r="R42" s="51">
        <f t="shared" si="53"/>
        <v>0</v>
      </c>
      <c r="S42" s="51">
        <f t="shared" si="53"/>
        <v>0</v>
      </c>
      <c r="T42" s="51">
        <f t="shared" si="53"/>
        <v>0</v>
      </c>
      <c r="U42" s="51">
        <f t="shared" si="53"/>
        <v>0</v>
      </c>
      <c r="V42" s="51">
        <f t="shared" si="53"/>
        <v>0</v>
      </c>
      <c r="W42" s="51">
        <f t="shared" si="53"/>
        <v>0</v>
      </c>
      <c r="X42" s="51">
        <f t="shared" si="53"/>
        <v>0</v>
      </c>
      <c r="Y42" s="51">
        <f t="shared" si="53"/>
        <v>0</v>
      </c>
      <c r="Z42" s="51">
        <f t="shared" si="53"/>
        <v>0</v>
      </c>
      <c r="AA42" s="51">
        <f t="shared" si="53"/>
        <v>0</v>
      </c>
      <c r="AB42" s="51">
        <f t="shared" si="53"/>
        <v>0</v>
      </c>
      <c r="AC42" s="51">
        <v>0</v>
      </c>
      <c r="AD42" s="51">
        <f t="shared" ref="AD42:AV42" si="54">SUM(AD43:AD44)</f>
        <v>0</v>
      </c>
      <c r="AE42" s="51">
        <f t="shared" si="54"/>
        <v>0</v>
      </c>
      <c r="AF42" s="51">
        <f t="shared" si="54"/>
        <v>0</v>
      </c>
      <c r="AG42" s="51">
        <f t="shared" si="54"/>
        <v>0</v>
      </c>
      <c r="AH42" s="51">
        <f t="shared" si="54"/>
        <v>0</v>
      </c>
      <c r="AI42" s="51">
        <f t="shared" si="54"/>
        <v>0</v>
      </c>
      <c r="AJ42" s="51">
        <f t="shared" si="54"/>
        <v>0</v>
      </c>
      <c r="AK42" s="51">
        <f t="shared" si="54"/>
        <v>0</v>
      </c>
      <c r="AL42" s="51">
        <f t="shared" si="54"/>
        <v>0</v>
      </c>
      <c r="AM42" s="51">
        <v>0</v>
      </c>
      <c r="AN42" s="51">
        <f t="shared" ref="AN42:AR42" si="55">SUM(AN43:AN44)</f>
        <v>0</v>
      </c>
      <c r="AO42" s="51">
        <f t="shared" si="55"/>
        <v>0</v>
      </c>
      <c r="AP42" s="51">
        <f t="shared" si="55"/>
        <v>0</v>
      </c>
      <c r="AQ42" s="51">
        <f t="shared" si="55"/>
        <v>0</v>
      </c>
      <c r="AR42" s="51">
        <f t="shared" si="55"/>
        <v>0</v>
      </c>
      <c r="AS42" s="51">
        <f t="shared" si="54"/>
        <v>0</v>
      </c>
      <c r="AT42" s="51">
        <f t="shared" si="54"/>
        <v>0</v>
      </c>
      <c r="AU42" s="51">
        <f t="shared" si="54"/>
        <v>0</v>
      </c>
      <c r="AV42" s="51">
        <f t="shared" si="54"/>
        <v>0</v>
      </c>
      <c r="AW42" s="51">
        <v>0</v>
      </c>
      <c r="AX42" s="51">
        <f t="shared" ref="AX42:BF42" si="56">SUM(AX43:AX44)</f>
        <v>0</v>
      </c>
      <c r="AY42" s="51">
        <f t="shared" si="56"/>
        <v>0</v>
      </c>
      <c r="AZ42" s="51">
        <f t="shared" si="56"/>
        <v>0</v>
      </c>
      <c r="BA42" s="51">
        <f t="shared" si="56"/>
        <v>0</v>
      </c>
      <c r="BB42" s="51">
        <f t="shared" si="56"/>
        <v>0</v>
      </c>
      <c r="BC42" s="51">
        <f t="shared" si="56"/>
        <v>0</v>
      </c>
      <c r="BD42" s="51">
        <f t="shared" si="56"/>
        <v>0</v>
      </c>
      <c r="BE42" s="51">
        <f t="shared" si="56"/>
        <v>0</v>
      </c>
      <c r="BF42" s="51">
        <f t="shared" si="56"/>
        <v>0</v>
      </c>
      <c r="BG42" s="51">
        <v>0</v>
      </c>
      <c r="BH42" s="51">
        <f t="shared" ref="BH42:BP42" si="57">SUM(BH43:BH44)</f>
        <v>0</v>
      </c>
      <c r="BI42" s="51">
        <f t="shared" si="57"/>
        <v>0</v>
      </c>
      <c r="BJ42" s="51">
        <f t="shared" si="57"/>
        <v>0</v>
      </c>
      <c r="BK42" s="51">
        <f t="shared" si="57"/>
        <v>0</v>
      </c>
      <c r="BL42" s="51">
        <f t="shared" si="57"/>
        <v>0</v>
      </c>
      <c r="BM42" s="51">
        <f t="shared" si="57"/>
        <v>0</v>
      </c>
      <c r="BN42" s="51">
        <f t="shared" si="57"/>
        <v>0</v>
      </c>
      <c r="BO42" s="51">
        <f t="shared" si="57"/>
        <v>0</v>
      </c>
      <c r="BP42" s="51">
        <f t="shared" si="57"/>
        <v>0</v>
      </c>
      <c r="BQ42" s="51">
        <v>0</v>
      </c>
      <c r="BR42" s="51">
        <f t="shared" ref="BR42:BZ42" si="58">SUM(BR43:BR44)</f>
        <v>0</v>
      </c>
      <c r="BS42" s="51">
        <f t="shared" si="58"/>
        <v>0</v>
      </c>
      <c r="BT42" s="51">
        <f t="shared" si="58"/>
        <v>0</v>
      </c>
      <c r="BU42" s="51">
        <f t="shared" si="58"/>
        <v>0</v>
      </c>
      <c r="BV42" s="51">
        <f t="shared" si="58"/>
        <v>0</v>
      </c>
      <c r="BW42" s="51">
        <f t="shared" si="58"/>
        <v>0</v>
      </c>
      <c r="BX42" s="51">
        <f t="shared" si="58"/>
        <v>0</v>
      </c>
      <c r="BY42" s="51">
        <f t="shared" si="58"/>
        <v>0</v>
      </c>
      <c r="BZ42" s="51">
        <f t="shared" si="58"/>
        <v>0</v>
      </c>
      <c r="CA42" s="51">
        <v>0</v>
      </c>
      <c r="CB42" s="51">
        <f t="shared" ref="CB42:CK42" si="59">SUM(CB43:CB44)</f>
        <v>0</v>
      </c>
      <c r="CC42" s="51">
        <f t="shared" si="59"/>
        <v>0</v>
      </c>
      <c r="CD42" s="51">
        <f t="shared" si="59"/>
        <v>0</v>
      </c>
      <c r="CE42" s="51">
        <f t="shared" si="59"/>
        <v>0</v>
      </c>
      <c r="CF42" s="51">
        <f t="shared" si="59"/>
        <v>0</v>
      </c>
      <c r="CG42" s="51">
        <f t="shared" si="59"/>
        <v>0</v>
      </c>
      <c r="CH42" s="51">
        <f t="shared" si="59"/>
        <v>0</v>
      </c>
      <c r="CI42" s="51">
        <f t="shared" si="59"/>
        <v>0</v>
      </c>
      <c r="CJ42" s="51">
        <f t="shared" si="59"/>
        <v>0</v>
      </c>
      <c r="CK42" s="51">
        <f t="shared" si="59"/>
        <v>0</v>
      </c>
      <c r="CL42" s="51">
        <f t="shared" ref="CL42:CP42" si="60">SUM(CL43:CL44)</f>
        <v>0</v>
      </c>
      <c r="CM42" s="51">
        <f t="shared" si="60"/>
        <v>0</v>
      </c>
      <c r="CN42" s="51">
        <f t="shared" si="60"/>
        <v>0</v>
      </c>
      <c r="CO42" s="51">
        <f t="shared" si="60"/>
        <v>0</v>
      </c>
      <c r="CP42" s="51">
        <f t="shared" si="60"/>
        <v>0</v>
      </c>
      <c r="CQ42" s="19" t="s">
        <v>145</v>
      </c>
    </row>
    <row r="43" spans="1:201" s="78" customFormat="1" ht="10.5" hidden="1" customHeight="1" x14ac:dyDescent="0.2">
      <c r="A43" s="79"/>
      <c r="B43" s="125"/>
      <c r="C43" s="79"/>
      <c r="D43" s="74"/>
      <c r="E43" s="80"/>
      <c r="F43" s="80"/>
      <c r="G43" s="80"/>
      <c r="H43" s="73"/>
      <c r="I43" s="73"/>
      <c r="J43" s="74"/>
      <c r="K43" s="74"/>
      <c r="L43" s="74"/>
      <c r="M43" s="87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162"/>
      <c r="AA43" s="162"/>
      <c r="AB43" s="92"/>
      <c r="AC43" s="163"/>
      <c r="AD43" s="92"/>
      <c r="AE43" s="162"/>
      <c r="AF43" s="162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92"/>
      <c r="AT43" s="162"/>
      <c r="AU43" s="162"/>
      <c r="AV43" s="92"/>
      <c r="AW43" s="163"/>
      <c r="AX43" s="92"/>
      <c r="AY43" s="162"/>
      <c r="AZ43" s="162"/>
      <c r="BA43" s="163"/>
      <c r="BB43" s="163"/>
      <c r="BC43" s="92"/>
      <c r="BD43" s="162"/>
      <c r="BE43" s="162"/>
      <c r="BF43" s="92"/>
      <c r="BG43" s="163"/>
      <c r="BH43" s="92"/>
      <c r="BI43" s="162"/>
      <c r="BJ43" s="162"/>
      <c r="BK43" s="163"/>
      <c r="BL43" s="163"/>
      <c r="BM43" s="92"/>
      <c r="BN43" s="162"/>
      <c r="BO43" s="162"/>
      <c r="BP43" s="92"/>
      <c r="BQ43" s="163"/>
      <c r="BR43" s="92"/>
      <c r="BS43" s="162"/>
      <c r="BT43" s="162"/>
      <c r="BU43" s="163"/>
      <c r="BV43" s="163"/>
      <c r="BW43" s="92"/>
      <c r="BX43" s="162"/>
      <c r="BY43" s="162"/>
      <c r="BZ43" s="92"/>
      <c r="CA43" s="163"/>
      <c r="CB43" s="92"/>
      <c r="CC43" s="162"/>
      <c r="CD43" s="162"/>
      <c r="CE43" s="163"/>
      <c r="CF43" s="163"/>
      <c r="CG43" s="92"/>
      <c r="CH43" s="162"/>
      <c r="CI43" s="162"/>
      <c r="CJ43" s="162"/>
      <c r="CK43" s="162"/>
      <c r="CL43" s="92"/>
      <c r="CM43" s="162"/>
      <c r="CN43" s="162"/>
      <c r="CO43" s="162"/>
      <c r="CP43" s="162"/>
      <c r="CQ43" s="74"/>
    </row>
    <row r="44" spans="1:201" s="78" customFormat="1" ht="12.75" hidden="1" customHeight="1" x14ac:dyDescent="0.2">
      <c r="A44" s="79"/>
      <c r="B44" s="125"/>
      <c r="C44" s="79"/>
      <c r="D44" s="74"/>
      <c r="E44" s="80"/>
      <c r="F44" s="80"/>
      <c r="G44" s="80"/>
      <c r="H44" s="73"/>
      <c r="I44" s="73"/>
      <c r="J44" s="74"/>
      <c r="K44" s="74"/>
      <c r="L44" s="74"/>
      <c r="M44" s="87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162"/>
      <c r="AA44" s="162"/>
      <c r="AB44" s="92"/>
      <c r="AC44" s="163"/>
      <c r="AD44" s="92"/>
      <c r="AE44" s="162"/>
      <c r="AF44" s="162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92"/>
      <c r="AT44" s="162"/>
      <c r="AU44" s="162"/>
      <c r="AV44" s="92"/>
      <c r="AW44" s="163"/>
      <c r="AX44" s="92"/>
      <c r="AY44" s="162"/>
      <c r="AZ44" s="162"/>
      <c r="BA44" s="163"/>
      <c r="BB44" s="163"/>
      <c r="BC44" s="92"/>
      <c r="BD44" s="162"/>
      <c r="BE44" s="162"/>
      <c r="BF44" s="92"/>
      <c r="BG44" s="163"/>
      <c r="BH44" s="92"/>
      <c r="BI44" s="162"/>
      <c r="BJ44" s="162"/>
      <c r="BK44" s="163"/>
      <c r="BL44" s="163"/>
      <c r="BM44" s="92"/>
      <c r="BN44" s="162"/>
      <c r="BO44" s="162"/>
      <c r="BP44" s="92"/>
      <c r="BQ44" s="163"/>
      <c r="BR44" s="92"/>
      <c r="BS44" s="162"/>
      <c r="BT44" s="162"/>
      <c r="BU44" s="163"/>
      <c r="BV44" s="163"/>
      <c r="BW44" s="92"/>
      <c r="BX44" s="162"/>
      <c r="BY44" s="162"/>
      <c r="BZ44" s="92"/>
      <c r="CA44" s="163"/>
      <c r="CB44" s="92"/>
      <c r="CC44" s="162"/>
      <c r="CD44" s="162"/>
      <c r="CE44" s="163"/>
      <c r="CF44" s="163"/>
      <c r="CG44" s="92"/>
      <c r="CH44" s="162"/>
      <c r="CI44" s="162"/>
      <c r="CJ44" s="162"/>
      <c r="CK44" s="162"/>
      <c r="CL44" s="92"/>
      <c r="CM44" s="162"/>
      <c r="CN44" s="162"/>
      <c r="CO44" s="162"/>
      <c r="CP44" s="162"/>
      <c r="CQ44" s="74"/>
    </row>
    <row r="45" spans="1:201" ht="31.5" x14ac:dyDescent="0.2">
      <c r="A45" s="62" t="s">
        <v>115</v>
      </c>
      <c r="B45" s="69" t="s">
        <v>48</v>
      </c>
      <c r="C45" s="16" t="s">
        <v>18</v>
      </c>
      <c r="D45" s="45" t="s">
        <v>145</v>
      </c>
      <c r="E45" s="45" t="s">
        <v>145</v>
      </c>
      <c r="F45" s="45" t="s">
        <v>145</v>
      </c>
      <c r="G45" s="45" t="s">
        <v>145</v>
      </c>
      <c r="H45" s="153">
        <f>H46+H63</f>
        <v>1.6806110000000001</v>
      </c>
      <c r="I45" s="153">
        <f>I46+I63</f>
        <v>27.520959999999999</v>
      </c>
      <c r="J45" s="46" t="s">
        <v>19</v>
      </c>
      <c r="K45" s="46" t="s">
        <v>19</v>
      </c>
      <c r="L45" s="153">
        <f>L46+L63</f>
        <v>4.1296309999999998</v>
      </c>
      <c r="M45" s="46" t="s">
        <v>19</v>
      </c>
      <c r="N45" s="156">
        <f t="shared" ref="N45:U45" si="61">N46+N63</f>
        <v>0</v>
      </c>
      <c r="O45" s="156">
        <f t="shared" si="61"/>
        <v>0</v>
      </c>
      <c r="P45" s="156">
        <f t="shared" si="61"/>
        <v>111.80565020303997</v>
      </c>
      <c r="Q45" s="156">
        <f t="shared" si="61"/>
        <v>135.95037450030603</v>
      </c>
      <c r="R45" s="156">
        <f t="shared" si="61"/>
        <v>112.37391949489638</v>
      </c>
      <c r="S45" s="156">
        <f t="shared" si="61"/>
        <v>141.9696633128836</v>
      </c>
      <c r="T45" s="156">
        <f t="shared" si="61"/>
        <v>135.95037450030603</v>
      </c>
      <c r="U45" s="156">
        <f t="shared" si="61"/>
        <v>141.9696633128836</v>
      </c>
      <c r="V45" s="156">
        <f>V46</f>
        <v>0</v>
      </c>
      <c r="W45" s="156">
        <f>W46</f>
        <v>0</v>
      </c>
      <c r="X45" s="156">
        <f>X46</f>
        <v>33.92016240392006</v>
      </c>
      <c r="Y45" s="156">
        <f t="shared" ref="Y45:BN45" si="62">Y46+Y63</f>
        <v>7.6000000000000005</v>
      </c>
      <c r="Z45" s="156">
        <f t="shared" si="62"/>
        <v>0</v>
      </c>
      <c r="AA45" s="156">
        <f t="shared" si="62"/>
        <v>0</v>
      </c>
      <c r="AB45" s="156">
        <f t="shared" si="62"/>
        <v>7.6000000000000005</v>
      </c>
      <c r="AC45" s="156">
        <f t="shared" si="62"/>
        <v>0</v>
      </c>
      <c r="AD45" s="156">
        <f t="shared" si="62"/>
        <v>0</v>
      </c>
      <c r="AE45" s="156">
        <f t="shared" si="62"/>
        <v>0</v>
      </c>
      <c r="AF45" s="156">
        <f t="shared" si="62"/>
        <v>0</v>
      </c>
      <c r="AG45" s="156">
        <f t="shared" si="62"/>
        <v>0</v>
      </c>
      <c r="AH45" s="156">
        <f t="shared" si="62"/>
        <v>0</v>
      </c>
      <c r="AI45" s="156">
        <f t="shared" ref="AI45:AR45" si="63">AI46+AI63</f>
        <v>22.049887078478108</v>
      </c>
      <c r="AJ45" s="156">
        <f t="shared" si="63"/>
        <v>0</v>
      </c>
      <c r="AK45" s="156">
        <f t="shared" si="63"/>
        <v>0</v>
      </c>
      <c r="AL45" s="156">
        <f t="shared" si="63"/>
        <v>22.049887078478108</v>
      </c>
      <c r="AM45" s="156">
        <f t="shared" si="63"/>
        <v>0</v>
      </c>
      <c r="AN45" s="156">
        <f t="shared" si="63"/>
        <v>23.128232999999994</v>
      </c>
      <c r="AO45" s="156">
        <f t="shared" si="63"/>
        <v>0</v>
      </c>
      <c r="AP45" s="156">
        <f t="shared" si="63"/>
        <v>0</v>
      </c>
      <c r="AQ45" s="156">
        <f t="shared" si="63"/>
        <v>23.128232999999994</v>
      </c>
      <c r="AR45" s="156">
        <f t="shared" si="63"/>
        <v>0</v>
      </c>
      <c r="AS45" s="156">
        <f t="shared" si="62"/>
        <v>28.180057711783761</v>
      </c>
      <c r="AT45" s="156">
        <f t="shared" si="62"/>
        <v>0</v>
      </c>
      <c r="AU45" s="156">
        <f t="shared" si="62"/>
        <v>0</v>
      </c>
      <c r="AV45" s="156">
        <f t="shared" si="62"/>
        <v>28.180057711783761</v>
      </c>
      <c r="AW45" s="156">
        <f t="shared" si="62"/>
        <v>0</v>
      </c>
      <c r="AX45" s="156">
        <f t="shared" si="62"/>
        <v>28.180057711783761</v>
      </c>
      <c r="AY45" s="156">
        <f t="shared" si="62"/>
        <v>0</v>
      </c>
      <c r="AZ45" s="156">
        <f t="shared" si="62"/>
        <v>0</v>
      </c>
      <c r="BA45" s="156">
        <f t="shared" si="62"/>
        <v>28.180057711783761</v>
      </c>
      <c r="BB45" s="156">
        <f t="shared" si="62"/>
        <v>0</v>
      </c>
      <c r="BC45" s="156">
        <f t="shared" si="62"/>
        <v>25.682946553351378</v>
      </c>
      <c r="BD45" s="156">
        <f t="shared" si="62"/>
        <v>0</v>
      </c>
      <c r="BE45" s="156">
        <f t="shared" si="62"/>
        <v>0</v>
      </c>
      <c r="BF45" s="156">
        <f t="shared" si="62"/>
        <v>25.682946553351378</v>
      </c>
      <c r="BG45" s="156">
        <f t="shared" si="62"/>
        <v>0</v>
      </c>
      <c r="BH45" s="156">
        <f t="shared" si="62"/>
        <v>25.682946553351378</v>
      </c>
      <c r="BI45" s="156">
        <f t="shared" si="62"/>
        <v>0</v>
      </c>
      <c r="BJ45" s="156">
        <f t="shared" si="62"/>
        <v>0</v>
      </c>
      <c r="BK45" s="156">
        <f t="shared" si="62"/>
        <v>25.682946553351378</v>
      </c>
      <c r="BL45" s="156">
        <f t="shared" si="62"/>
        <v>0</v>
      </c>
      <c r="BM45" s="156">
        <f t="shared" si="62"/>
        <v>28.573</v>
      </c>
      <c r="BN45" s="156">
        <f t="shared" si="62"/>
        <v>0</v>
      </c>
      <c r="BO45" s="156">
        <f t="shared" ref="BO45:CK45" si="64">BO46+BO63</f>
        <v>0</v>
      </c>
      <c r="BP45" s="156">
        <f t="shared" si="64"/>
        <v>28.573</v>
      </c>
      <c r="BQ45" s="156">
        <f t="shared" si="64"/>
        <v>0</v>
      </c>
      <c r="BR45" s="156">
        <f t="shared" si="64"/>
        <v>28.573</v>
      </c>
      <c r="BS45" s="156">
        <f t="shared" si="64"/>
        <v>0</v>
      </c>
      <c r="BT45" s="156">
        <f t="shared" si="64"/>
        <v>0</v>
      </c>
      <c r="BU45" s="156">
        <f t="shared" si="64"/>
        <v>28.573</v>
      </c>
      <c r="BV45" s="156">
        <f t="shared" si="64"/>
        <v>0</v>
      </c>
      <c r="BW45" s="156">
        <f t="shared" si="64"/>
        <v>31.464483156692761</v>
      </c>
      <c r="BX45" s="156">
        <f t="shared" si="64"/>
        <v>0</v>
      </c>
      <c r="BY45" s="156">
        <f t="shared" si="64"/>
        <v>0</v>
      </c>
      <c r="BZ45" s="156">
        <f t="shared" si="64"/>
        <v>31.464483156692761</v>
      </c>
      <c r="CA45" s="156">
        <f t="shared" si="64"/>
        <v>0</v>
      </c>
      <c r="CB45" s="156">
        <f t="shared" si="64"/>
        <v>31.464483156692761</v>
      </c>
      <c r="CC45" s="156">
        <f t="shared" si="64"/>
        <v>0</v>
      </c>
      <c r="CD45" s="156">
        <f t="shared" si="64"/>
        <v>0</v>
      </c>
      <c r="CE45" s="156">
        <f t="shared" si="64"/>
        <v>31.464483156692761</v>
      </c>
      <c r="CF45" s="156">
        <f t="shared" si="64"/>
        <v>0</v>
      </c>
      <c r="CG45" s="156">
        <f t="shared" si="64"/>
        <v>135.95037450030603</v>
      </c>
      <c r="CH45" s="156">
        <f t="shared" si="64"/>
        <v>0</v>
      </c>
      <c r="CI45" s="156">
        <f t="shared" si="64"/>
        <v>0</v>
      </c>
      <c r="CJ45" s="156">
        <f t="shared" si="64"/>
        <v>135.95037450030603</v>
      </c>
      <c r="CK45" s="156">
        <f t="shared" si="64"/>
        <v>0</v>
      </c>
      <c r="CL45" s="156">
        <f t="shared" ref="CL45:CP45" si="65">CL46+CL63</f>
        <v>137.02872042182793</v>
      </c>
      <c r="CM45" s="156">
        <f t="shared" si="65"/>
        <v>0</v>
      </c>
      <c r="CN45" s="156">
        <f t="shared" si="65"/>
        <v>0</v>
      </c>
      <c r="CO45" s="156">
        <f t="shared" si="65"/>
        <v>137.02872042182793</v>
      </c>
      <c r="CP45" s="156">
        <f t="shared" si="65"/>
        <v>0</v>
      </c>
      <c r="CQ45" s="46"/>
    </row>
    <row r="46" spans="1:201" ht="18.75" x14ac:dyDescent="0.2">
      <c r="A46" s="63" t="s">
        <v>49</v>
      </c>
      <c r="B46" s="17" t="s">
        <v>50</v>
      </c>
      <c r="C46" s="18" t="s">
        <v>18</v>
      </c>
      <c r="D46" s="48" t="s">
        <v>145</v>
      </c>
      <c r="E46" s="48" t="s">
        <v>145</v>
      </c>
      <c r="F46" s="48" t="s">
        <v>145</v>
      </c>
      <c r="G46" s="48" t="s">
        <v>145</v>
      </c>
      <c r="H46" s="154">
        <f>SUM(H47:H62)</f>
        <v>1.4730030000000001</v>
      </c>
      <c r="I46" s="154">
        <f>SUM(I47:I62)</f>
        <v>25.100511999999998</v>
      </c>
      <c r="J46" s="72" t="s">
        <v>19</v>
      </c>
      <c r="K46" s="72" t="s">
        <v>19</v>
      </c>
      <c r="L46" s="154">
        <f>SUM(L47:L62)</f>
        <v>4.1296309999999998</v>
      </c>
      <c r="M46" s="49" t="s">
        <v>19</v>
      </c>
      <c r="N46" s="51">
        <f t="shared" ref="N46:BC46" si="66">SUM(N47:N62)</f>
        <v>0</v>
      </c>
      <c r="O46" s="51">
        <f t="shared" si="66"/>
        <v>0</v>
      </c>
      <c r="P46" s="51">
        <f t="shared" si="66"/>
        <v>109.33794590831998</v>
      </c>
      <c r="Q46" s="51">
        <f t="shared" si="66"/>
        <v>133.31239860925035</v>
      </c>
      <c r="R46" s="51">
        <f t="shared" si="66"/>
        <v>112.37391949489638</v>
      </c>
      <c r="S46" s="51">
        <f t="shared" si="66"/>
        <v>139.33168742182792</v>
      </c>
      <c r="T46" s="51">
        <f t="shared" si="66"/>
        <v>133.31239860925035</v>
      </c>
      <c r="U46" s="51">
        <f>SUM(U47:U62)</f>
        <v>139.33168742182792</v>
      </c>
      <c r="V46" s="51">
        <f t="shared" si="66"/>
        <v>0</v>
      </c>
      <c r="W46" s="51">
        <f t="shared" si="66"/>
        <v>0</v>
      </c>
      <c r="X46" s="51">
        <f t="shared" si="66"/>
        <v>33.92016240392006</v>
      </c>
      <c r="Y46" s="51">
        <f t="shared" si="66"/>
        <v>7.6000000000000005</v>
      </c>
      <c r="Z46" s="51">
        <f t="shared" si="66"/>
        <v>0</v>
      </c>
      <c r="AA46" s="51">
        <f t="shared" si="66"/>
        <v>0</v>
      </c>
      <c r="AB46" s="51">
        <f t="shared" si="66"/>
        <v>7.6000000000000005</v>
      </c>
      <c r="AC46" s="51">
        <f t="shared" si="66"/>
        <v>0</v>
      </c>
      <c r="AD46" s="51">
        <f t="shared" si="66"/>
        <v>0</v>
      </c>
      <c r="AE46" s="51">
        <f t="shared" si="66"/>
        <v>0</v>
      </c>
      <c r="AF46" s="51">
        <f t="shared" si="66"/>
        <v>0</v>
      </c>
      <c r="AG46" s="51">
        <f t="shared" si="66"/>
        <v>0</v>
      </c>
      <c r="AH46" s="51">
        <f t="shared" si="66"/>
        <v>0</v>
      </c>
      <c r="AI46" s="51">
        <f t="shared" ref="AI46:AR46" si="67">SUM(AI47:AI62)</f>
        <v>19.411911187422426</v>
      </c>
      <c r="AJ46" s="51">
        <f t="shared" si="67"/>
        <v>0</v>
      </c>
      <c r="AK46" s="51">
        <f t="shared" si="67"/>
        <v>0</v>
      </c>
      <c r="AL46" s="51">
        <f t="shared" si="67"/>
        <v>19.411911187422426</v>
      </c>
      <c r="AM46" s="51">
        <f t="shared" si="67"/>
        <v>0</v>
      </c>
      <c r="AN46" s="51">
        <f t="shared" si="67"/>
        <v>20.779089999999997</v>
      </c>
      <c r="AO46" s="51">
        <f t="shared" si="67"/>
        <v>0</v>
      </c>
      <c r="AP46" s="51">
        <f t="shared" si="67"/>
        <v>0</v>
      </c>
      <c r="AQ46" s="51">
        <f t="shared" si="67"/>
        <v>20.779089999999997</v>
      </c>
      <c r="AR46" s="51">
        <f t="shared" si="67"/>
        <v>0</v>
      </c>
      <c r="AS46" s="51">
        <f>SUM(AS47:AS62)</f>
        <v>28.180057711783761</v>
      </c>
      <c r="AT46" s="51">
        <f t="shared" si="66"/>
        <v>0</v>
      </c>
      <c r="AU46" s="51">
        <f t="shared" si="66"/>
        <v>0</v>
      </c>
      <c r="AV46" s="51">
        <f t="shared" si="66"/>
        <v>28.180057711783761</v>
      </c>
      <c r="AW46" s="51">
        <f t="shared" si="66"/>
        <v>0</v>
      </c>
      <c r="AX46" s="51">
        <f t="shared" si="66"/>
        <v>28.180057711783761</v>
      </c>
      <c r="AY46" s="51">
        <f t="shared" si="66"/>
        <v>0</v>
      </c>
      <c r="AZ46" s="51">
        <f t="shared" si="66"/>
        <v>0</v>
      </c>
      <c r="BA46" s="51">
        <f t="shared" si="66"/>
        <v>28.180057711783761</v>
      </c>
      <c r="BB46" s="51">
        <f t="shared" si="66"/>
        <v>0</v>
      </c>
      <c r="BC46" s="51">
        <f t="shared" si="66"/>
        <v>25.682946553351378</v>
      </c>
      <c r="BD46" s="51">
        <f t="shared" ref="BD46:CI46" si="68">SUM(BD47:BD62)</f>
        <v>0</v>
      </c>
      <c r="BE46" s="51">
        <f t="shared" si="68"/>
        <v>0</v>
      </c>
      <c r="BF46" s="51">
        <f>SUM(BF47:BF62)</f>
        <v>25.682946553351378</v>
      </c>
      <c r="BG46" s="51">
        <f t="shared" si="68"/>
        <v>0</v>
      </c>
      <c r="BH46" s="51">
        <f t="shared" si="68"/>
        <v>25.682946553351378</v>
      </c>
      <c r="BI46" s="51">
        <f t="shared" si="68"/>
        <v>0</v>
      </c>
      <c r="BJ46" s="51">
        <f t="shared" si="68"/>
        <v>0</v>
      </c>
      <c r="BK46" s="51">
        <f t="shared" si="68"/>
        <v>25.682946553351378</v>
      </c>
      <c r="BL46" s="51">
        <f t="shared" si="68"/>
        <v>0</v>
      </c>
      <c r="BM46" s="51">
        <f t="shared" si="68"/>
        <v>28.573</v>
      </c>
      <c r="BN46" s="51">
        <f t="shared" si="68"/>
        <v>0</v>
      </c>
      <c r="BO46" s="51">
        <f t="shared" si="68"/>
        <v>0</v>
      </c>
      <c r="BP46" s="51">
        <f t="shared" si="68"/>
        <v>28.573</v>
      </c>
      <c r="BQ46" s="51">
        <f t="shared" si="68"/>
        <v>0</v>
      </c>
      <c r="BR46" s="51">
        <f t="shared" si="68"/>
        <v>28.573</v>
      </c>
      <c r="BS46" s="51">
        <f t="shared" si="68"/>
        <v>0</v>
      </c>
      <c r="BT46" s="51">
        <f t="shared" si="68"/>
        <v>0</v>
      </c>
      <c r="BU46" s="51">
        <f t="shared" si="68"/>
        <v>28.573</v>
      </c>
      <c r="BV46" s="51">
        <f t="shared" si="68"/>
        <v>0</v>
      </c>
      <c r="BW46" s="51">
        <f t="shared" si="68"/>
        <v>31.464483156692761</v>
      </c>
      <c r="BX46" s="51">
        <f t="shared" si="68"/>
        <v>0</v>
      </c>
      <c r="BY46" s="51">
        <f t="shared" si="68"/>
        <v>0</v>
      </c>
      <c r="BZ46" s="51">
        <f t="shared" si="68"/>
        <v>31.464483156692761</v>
      </c>
      <c r="CA46" s="51">
        <f t="shared" si="68"/>
        <v>0</v>
      </c>
      <c r="CB46" s="51">
        <f t="shared" si="68"/>
        <v>31.464483156692761</v>
      </c>
      <c r="CC46" s="51">
        <f t="shared" si="68"/>
        <v>0</v>
      </c>
      <c r="CD46" s="51">
        <f t="shared" si="68"/>
        <v>0</v>
      </c>
      <c r="CE46" s="51">
        <f t="shared" si="68"/>
        <v>31.464483156692761</v>
      </c>
      <c r="CF46" s="51">
        <f t="shared" si="68"/>
        <v>0</v>
      </c>
      <c r="CG46" s="51">
        <f t="shared" si="68"/>
        <v>133.31239860925035</v>
      </c>
      <c r="CH46" s="51">
        <f t="shared" si="68"/>
        <v>0</v>
      </c>
      <c r="CI46" s="51">
        <f t="shared" si="68"/>
        <v>0</v>
      </c>
      <c r="CJ46" s="51">
        <f t="shared" ref="CJ46:CN46" si="69">SUM(CJ47:CJ62)</f>
        <v>133.31239860925035</v>
      </c>
      <c r="CK46" s="51">
        <f t="shared" si="69"/>
        <v>0</v>
      </c>
      <c r="CL46" s="51">
        <f t="shared" si="69"/>
        <v>134.67957742182793</v>
      </c>
      <c r="CM46" s="51">
        <f t="shared" si="69"/>
        <v>0</v>
      </c>
      <c r="CN46" s="51">
        <f t="shared" si="69"/>
        <v>0</v>
      </c>
      <c r="CO46" s="51">
        <f t="shared" ref="CO46:CP46" si="70">SUM(CO47:CO62)</f>
        <v>134.67957742182793</v>
      </c>
      <c r="CP46" s="51">
        <f t="shared" si="70"/>
        <v>0</v>
      </c>
      <c r="CQ46" s="19"/>
    </row>
    <row r="47" spans="1:201" s="27" customFormat="1" ht="47.25" x14ac:dyDescent="0.2">
      <c r="A47" s="24" t="s">
        <v>123</v>
      </c>
      <c r="B47" s="121" t="s">
        <v>271</v>
      </c>
      <c r="C47" s="122" t="s">
        <v>181</v>
      </c>
      <c r="D47" s="25" t="s">
        <v>46</v>
      </c>
      <c r="E47" s="117">
        <v>2021</v>
      </c>
      <c r="F47" s="117">
        <v>2021</v>
      </c>
      <c r="G47" s="25" t="s">
        <v>145</v>
      </c>
      <c r="H47" s="176">
        <v>0.68579100000000004</v>
      </c>
      <c r="I47" s="176">
        <v>9.1152049999999996</v>
      </c>
      <c r="J47" s="187">
        <v>44170</v>
      </c>
      <c r="K47" s="28" t="s">
        <v>19</v>
      </c>
      <c r="L47" s="28">
        <v>0</v>
      </c>
      <c r="M47" s="29" t="s">
        <v>19</v>
      </c>
      <c r="N47" s="160">
        <v>0</v>
      </c>
      <c r="O47" s="160">
        <v>0</v>
      </c>
      <c r="P47" s="161">
        <f>'[1]КЛ и ВЛ-10'!$L$13/1000*1.2</f>
        <v>9.3429241731504025</v>
      </c>
      <c r="Q47" s="161">
        <f>'[1]КЛ и ВЛ-10'!$M$13/1000*1.2</f>
        <v>9.9875859410977785</v>
      </c>
      <c r="R47" s="92">
        <v>9.1152049999999996</v>
      </c>
      <c r="S47" s="92">
        <v>11.5276</v>
      </c>
      <c r="T47" s="161">
        <f t="shared" ref="T47:T52" si="71">Q47</f>
        <v>9.9875859410977785</v>
      </c>
      <c r="U47" s="161">
        <v>11.5276</v>
      </c>
      <c r="V47" s="92">
        <v>0</v>
      </c>
      <c r="W47" s="92">
        <v>0</v>
      </c>
      <c r="X47" s="92">
        <v>0</v>
      </c>
      <c r="Y47" s="160">
        <f t="shared" ref="Y47:Y62" si="72">Z47+AA47+AB47+AC47</f>
        <v>0</v>
      </c>
      <c r="Z47" s="162">
        <v>0</v>
      </c>
      <c r="AA47" s="162">
        <v>0</v>
      </c>
      <c r="AB47" s="92">
        <v>0</v>
      </c>
      <c r="AC47" s="164">
        <v>0</v>
      </c>
      <c r="AD47" s="92">
        <f>AE47+AF47+AG47+AH47</f>
        <v>0</v>
      </c>
      <c r="AE47" s="162">
        <v>0</v>
      </c>
      <c r="AF47" s="162">
        <v>0</v>
      </c>
      <c r="AG47" s="163">
        <v>0</v>
      </c>
      <c r="AH47" s="163">
        <v>0</v>
      </c>
      <c r="AI47" s="161">
        <f t="shared" ref="AI47" si="73">AJ47+AK47+AL47+AM47</f>
        <v>9.9875859410977785</v>
      </c>
      <c r="AJ47" s="165">
        <v>0</v>
      </c>
      <c r="AK47" s="165">
        <v>0</v>
      </c>
      <c r="AL47" s="161">
        <f>T47</f>
        <v>9.9875859410977785</v>
      </c>
      <c r="AM47" s="164">
        <v>0</v>
      </c>
      <c r="AN47" s="166">
        <f t="shared" ref="AN47" si="74">AO47+AP47+AQ47+AR47</f>
        <v>9.0661199999999997</v>
      </c>
      <c r="AO47" s="162">
        <v>0</v>
      </c>
      <c r="AP47" s="162">
        <v>0</v>
      </c>
      <c r="AQ47" s="178">
        <f>9.115205-0.047466-0.001619</f>
        <v>9.0661199999999997</v>
      </c>
      <c r="AR47" s="163">
        <v>0</v>
      </c>
      <c r="AS47" s="160">
        <f t="shared" ref="AS47" si="75">AT47+AU47+AV47+AW47</f>
        <v>0</v>
      </c>
      <c r="AT47" s="165">
        <v>0</v>
      </c>
      <c r="AU47" s="165">
        <v>0</v>
      </c>
      <c r="AV47" s="160">
        <v>0</v>
      </c>
      <c r="AW47" s="164">
        <v>0</v>
      </c>
      <c r="AX47" s="92">
        <f t="shared" ref="AX47" si="76">AY47+AZ47+BA47+BB47</f>
        <v>0</v>
      </c>
      <c r="AY47" s="162">
        <v>0</v>
      </c>
      <c r="AZ47" s="162">
        <v>0</v>
      </c>
      <c r="BA47" s="163">
        <v>0</v>
      </c>
      <c r="BB47" s="163">
        <v>0</v>
      </c>
      <c r="BC47" s="160">
        <f t="shared" ref="BC47" si="77">BD47+BE47+BF47+BG47</f>
        <v>0</v>
      </c>
      <c r="BD47" s="165">
        <v>0</v>
      </c>
      <c r="BE47" s="165">
        <v>0</v>
      </c>
      <c r="BF47" s="160">
        <v>0</v>
      </c>
      <c r="BG47" s="164">
        <v>0</v>
      </c>
      <c r="BH47" s="92">
        <f t="shared" ref="BH47" si="78">BI47+BJ47+BK47+BL47</f>
        <v>0</v>
      </c>
      <c r="BI47" s="162">
        <v>0</v>
      </c>
      <c r="BJ47" s="162">
        <v>0</v>
      </c>
      <c r="BK47" s="163">
        <v>0</v>
      </c>
      <c r="BL47" s="163">
        <v>0</v>
      </c>
      <c r="BM47" s="92">
        <f t="shared" ref="BM47" si="79">BN47+BO47+BP47+BQ47</f>
        <v>0</v>
      </c>
      <c r="BN47" s="162">
        <v>0</v>
      </c>
      <c r="BO47" s="162">
        <v>0</v>
      </c>
      <c r="BP47" s="92">
        <v>0</v>
      </c>
      <c r="BQ47" s="164">
        <v>0</v>
      </c>
      <c r="BR47" s="92">
        <f t="shared" ref="BR47" si="80">BS47+BT47+BU47+BV47</f>
        <v>0</v>
      </c>
      <c r="BS47" s="162">
        <v>0</v>
      </c>
      <c r="BT47" s="162">
        <v>0</v>
      </c>
      <c r="BU47" s="163">
        <v>0</v>
      </c>
      <c r="BV47" s="163">
        <v>0</v>
      </c>
      <c r="BW47" s="160">
        <f t="shared" ref="BW47" si="81">BX47+BY47+BZ47+CA47</f>
        <v>0</v>
      </c>
      <c r="BX47" s="165">
        <v>0</v>
      </c>
      <c r="BY47" s="165">
        <v>0</v>
      </c>
      <c r="BZ47" s="160">
        <v>0</v>
      </c>
      <c r="CA47" s="164">
        <v>0</v>
      </c>
      <c r="CB47" s="92">
        <f t="shared" ref="CB47" si="82">CC47+CD47+CE47+CF47</f>
        <v>0</v>
      </c>
      <c r="CC47" s="162">
        <v>0</v>
      </c>
      <c r="CD47" s="162">
        <v>0</v>
      </c>
      <c r="CE47" s="163">
        <v>0</v>
      </c>
      <c r="CF47" s="163">
        <v>0</v>
      </c>
      <c r="CG47" s="92">
        <f t="shared" ref="CG47" si="83">CH47+CI47+CJ47+CK47</f>
        <v>9.9875859410977785</v>
      </c>
      <c r="CH47" s="165">
        <f t="shared" ref="CH47" si="84">BX47+BN47+BD47+AT47+Z47</f>
        <v>0</v>
      </c>
      <c r="CI47" s="165">
        <f t="shared" ref="CI47" si="85">BY47+BO47+BE47+AU47+AA47</f>
        <v>0</v>
      </c>
      <c r="CJ47" s="165">
        <f t="shared" ref="CJ47:CJ62" si="86">BZ47+BP47+BF47+AV47+AL47</f>
        <v>9.9875859410977785</v>
      </c>
      <c r="CK47" s="165">
        <f t="shared" ref="CK47" si="87">CA47+BQ47+BG47+AW47+AC47</f>
        <v>0</v>
      </c>
      <c r="CL47" s="92">
        <f t="shared" ref="CL47" si="88">CM47+CN47+CO47+CP47</f>
        <v>9.0661199999999997</v>
      </c>
      <c r="CM47" s="165">
        <f t="shared" ref="CM47" si="89">CC47+BS47+BI47+AY47+AE47</f>
        <v>0</v>
      </c>
      <c r="CN47" s="165">
        <f t="shared" ref="CN47" si="90">CD47+BT47+BJ47+AZ47+AF47</f>
        <v>0</v>
      </c>
      <c r="CO47" s="165">
        <f t="shared" ref="CO47:CO62" si="91">CE47+BU47+BK47+BA47+AQ47</f>
        <v>9.0661199999999997</v>
      </c>
      <c r="CP47" s="165">
        <f t="shared" ref="CP47" si="92">CF47+BV47+BL47+BB47+AH47</f>
        <v>0</v>
      </c>
      <c r="CQ47" s="74" t="s">
        <v>145</v>
      </c>
      <c r="CR47" s="78"/>
      <c r="CS47" s="78"/>
      <c r="CT47" s="78"/>
      <c r="CU47" s="78"/>
      <c r="CV47" s="78"/>
      <c r="CW47" s="78"/>
      <c r="CX47" s="78"/>
      <c r="CY47" s="78"/>
      <c r="CZ47" s="78"/>
      <c r="DA47" s="78"/>
      <c r="DB47" s="78"/>
      <c r="DC47" s="78"/>
      <c r="DD47" s="78"/>
      <c r="DE47" s="78"/>
      <c r="DF47" s="78"/>
      <c r="DG47" s="78"/>
      <c r="DH47" s="78"/>
      <c r="DI47" s="78"/>
      <c r="DJ47" s="78"/>
      <c r="DK47" s="78"/>
      <c r="DL47" s="78"/>
      <c r="DM47" s="78"/>
      <c r="DN47" s="78"/>
      <c r="DO47" s="78"/>
      <c r="DP47" s="78"/>
      <c r="DQ47" s="78"/>
      <c r="DR47" s="78"/>
      <c r="DS47" s="78"/>
      <c r="DT47" s="78"/>
      <c r="DU47" s="78"/>
      <c r="DV47" s="78"/>
      <c r="DW47" s="78"/>
      <c r="DX47" s="78"/>
      <c r="DY47" s="78"/>
      <c r="DZ47" s="78"/>
      <c r="EA47" s="78"/>
      <c r="EB47" s="78"/>
      <c r="EC47" s="78"/>
      <c r="ED47" s="78"/>
      <c r="EE47" s="78"/>
      <c r="EF47" s="78"/>
      <c r="EG47" s="78"/>
      <c r="EH47" s="78"/>
      <c r="EI47" s="78"/>
      <c r="EJ47" s="78"/>
      <c r="EK47" s="78"/>
      <c r="EL47" s="78"/>
      <c r="EM47" s="78"/>
      <c r="EN47" s="78"/>
      <c r="EO47" s="78"/>
      <c r="EP47" s="78"/>
      <c r="EQ47" s="78"/>
      <c r="ER47" s="78"/>
      <c r="ES47" s="78"/>
      <c r="ET47" s="78"/>
      <c r="EU47" s="78"/>
      <c r="EV47" s="78"/>
      <c r="EW47" s="78"/>
      <c r="EX47" s="78"/>
      <c r="EY47" s="78"/>
      <c r="EZ47" s="78"/>
      <c r="FA47" s="78"/>
      <c r="FB47" s="78"/>
      <c r="FC47" s="78"/>
      <c r="FD47" s="78"/>
      <c r="FE47" s="78"/>
      <c r="FF47" s="78"/>
      <c r="FG47" s="78"/>
      <c r="FH47" s="78"/>
      <c r="FI47" s="78"/>
      <c r="FJ47" s="78"/>
      <c r="FK47" s="78"/>
      <c r="FL47" s="78"/>
      <c r="FM47" s="78"/>
      <c r="FN47" s="78"/>
      <c r="FO47" s="78"/>
      <c r="FP47" s="78"/>
      <c r="FQ47" s="78"/>
      <c r="FR47" s="78"/>
      <c r="FS47" s="78"/>
      <c r="FT47" s="78"/>
      <c r="FU47" s="78"/>
      <c r="FV47" s="78"/>
      <c r="FW47" s="78"/>
      <c r="FX47" s="78"/>
      <c r="FY47" s="78"/>
      <c r="FZ47" s="78"/>
      <c r="GA47" s="78"/>
      <c r="GB47" s="78"/>
      <c r="GC47" s="78"/>
      <c r="GD47" s="78"/>
      <c r="GE47" s="78"/>
      <c r="GF47" s="78"/>
      <c r="GG47" s="78"/>
      <c r="GH47" s="78"/>
      <c r="GI47" s="78"/>
      <c r="GJ47" s="78"/>
      <c r="GK47" s="78"/>
      <c r="GL47" s="78"/>
      <c r="GM47" s="78"/>
      <c r="GN47" s="78"/>
      <c r="GO47" s="78"/>
      <c r="GP47" s="78"/>
      <c r="GQ47" s="78"/>
      <c r="GR47" s="78"/>
      <c r="GS47" s="78"/>
    </row>
    <row r="48" spans="1:201" s="27" customFormat="1" ht="47.25" customHeight="1" x14ac:dyDescent="0.2">
      <c r="A48" s="24" t="s">
        <v>124</v>
      </c>
      <c r="B48" s="121" t="s">
        <v>272</v>
      </c>
      <c r="C48" s="122" t="s">
        <v>182</v>
      </c>
      <c r="D48" s="74" t="s">
        <v>46</v>
      </c>
      <c r="E48" s="117">
        <v>2021</v>
      </c>
      <c r="F48" s="117">
        <v>2021</v>
      </c>
      <c r="G48" s="25" t="s">
        <v>145</v>
      </c>
      <c r="H48" s="176">
        <f>0.424128-0.130309</f>
        <v>0.293819</v>
      </c>
      <c r="I48" s="176">
        <f>5.236931-0.762634</f>
        <v>4.474297</v>
      </c>
      <c r="J48" s="187">
        <v>44232</v>
      </c>
      <c r="K48" s="74" t="s">
        <v>19</v>
      </c>
      <c r="L48" s="73">
        <v>0</v>
      </c>
      <c r="M48" s="74" t="s">
        <v>19</v>
      </c>
      <c r="N48" s="92">
        <v>0</v>
      </c>
      <c r="O48" s="92">
        <v>0</v>
      </c>
      <c r="P48" s="161">
        <f>('[1]ВЛ-0,4'!$K$8+'[1]ВЛ-0,4'!$K$9)/1000*1.2</f>
        <v>3.4981336178928002</v>
      </c>
      <c r="Q48" s="161">
        <v>3.9790000000000001</v>
      </c>
      <c r="R48" s="92">
        <v>4.474297</v>
      </c>
      <c r="S48" s="92">
        <v>5.2853000000000003</v>
      </c>
      <c r="T48" s="161">
        <f t="shared" si="71"/>
        <v>3.9790000000000001</v>
      </c>
      <c r="U48" s="161">
        <v>5.2853000000000003</v>
      </c>
      <c r="V48" s="92">
        <v>0</v>
      </c>
      <c r="W48" s="92">
        <v>0</v>
      </c>
      <c r="X48" s="92">
        <v>0</v>
      </c>
      <c r="Y48" s="160">
        <f t="shared" si="72"/>
        <v>0</v>
      </c>
      <c r="Z48" s="162">
        <v>0</v>
      </c>
      <c r="AA48" s="162">
        <v>0</v>
      </c>
      <c r="AB48" s="92">
        <v>0</v>
      </c>
      <c r="AC48" s="163">
        <v>0</v>
      </c>
      <c r="AD48" s="92">
        <f t="shared" ref="AD48:AD49" si="93">AE48+AF48+AG48+AH48</f>
        <v>0</v>
      </c>
      <c r="AE48" s="162">
        <v>0</v>
      </c>
      <c r="AF48" s="162">
        <v>0</v>
      </c>
      <c r="AG48" s="163">
        <v>0</v>
      </c>
      <c r="AH48" s="163">
        <v>0</v>
      </c>
      <c r="AI48" s="161">
        <f>AJ48+AK48+AL48+AM48</f>
        <v>3.9790000000000001</v>
      </c>
      <c r="AJ48" s="162">
        <v>0</v>
      </c>
      <c r="AK48" s="162">
        <v>0</v>
      </c>
      <c r="AL48" s="161">
        <f>T48</f>
        <v>3.9790000000000001</v>
      </c>
      <c r="AM48" s="163">
        <v>0</v>
      </c>
      <c r="AN48" s="166">
        <f>AO48+AP48+AQ48+AR48</f>
        <v>4.4182949999999996</v>
      </c>
      <c r="AO48" s="162">
        <v>0</v>
      </c>
      <c r="AP48" s="162">
        <v>0</v>
      </c>
      <c r="AQ48" s="178">
        <f>4.474297-0.056002</f>
        <v>4.4182949999999996</v>
      </c>
      <c r="AR48" s="163">
        <v>0</v>
      </c>
      <c r="AS48" s="92">
        <v>0</v>
      </c>
      <c r="AT48" s="162">
        <v>0</v>
      </c>
      <c r="AU48" s="162">
        <v>0</v>
      </c>
      <c r="AV48" s="92">
        <v>0</v>
      </c>
      <c r="AW48" s="163">
        <v>0</v>
      </c>
      <c r="AX48" s="92">
        <f>AY48+AZ48+BA48+BB48</f>
        <v>0</v>
      </c>
      <c r="AY48" s="162">
        <v>0</v>
      </c>
      <c r="AZ48" s="162">
        <v>0</v>
      </c>
      <c r="BA48" s="163">
        <v>0</v>
      </c>
      <c r="BB48" s="163">
        <v>0</v>
      </c>
      <c r="BC48" s="92">
        <f>BD48+BE48+BF48+BG48</f>
        <v>0</v>
      </c>
      <c r="BD48" s="162">
        <v>0</v>
      </c>
      <c r="BE48" s="162">
        <v>0</v>
      </c>
      <c r="BF48" s="92">
        <v>0</v>
      </c>
      <c r="BG48" s="163">
        <v>0</v>
      </c>
      <c r="BH48" s="92">
        <f>BI48+BJ48+BK48+BL48</f>
        <v>0</v>
      </c>
      <c r="BI48" s="162">
        <v>0</v>
      </c>
      <c r="BJ48" s="162">
        <v>0</v>
      </c>
      <c r="BK48" s="163">
        <v>0</v>
      </c>
      <c r="BL48" s="163">
        <v>0</v>
      </c>
      <c r="BM48" s="92">
        <f>BN48+BO48+BP48+BQ48</f>
        <v>0</v>
      </c>
      <c r="BN48" s="162">
        <v>0</v>
      </c>
      <c r="BO48" s="162">
        <v>0</v>
      </c>
      <c r="BP48" s="92">
        <v>0</v>
      </c>
      <c r="BQ48" s="163">
        <v>0</v>
      </c>
      <c r="BR48" s="92">
        <f>BS48+BT48+BU48+BV48</f>
        <v>0</v>
      </c>
      <c r="BS48" s="162">
        <v>0</v>
      </c>
      <c r="BT48" s="162">
        <v>0</v>
      </c>
      <c r="BU48" s="163">
        <v>0</v>
      </c>
      <c r="BV48" s="163">
        <v>0</v>
      </c>
      <c r="BW48" s="92">
        <f>BX48+BY48+BZ48+CA48</f>
        <v>0</v>
      </c>
      <c r="BX48" s="162">
        <v>0</v>
      </c>
      <c r="BY48" s="162">
        <v>0</v>
      </c>
      <c r="BZ48" s="92">
        <v>0</v>
      </c>
      <c r="CA48" s="163">
        <v>0</v>
      </c>
      <c r="CB48" s="92">
        <f>CC48+CD48+CE48+CF48</f>
        <v>0</v>
      </c>
      <c r="CC48" s="162">
        <v>0</v>
      </c>
      <c r="CD48" s="162">
        <v>0</v>
      </c>
      <c r="CE48" s="163">
        <v>0</v>
      </c>
      <c r="CF48" s="163">
        <v>0</v>
      </c>
      <c r="CG48" s="92">
        <f>CH48+CI48+CJ48+CK48</f>
        <v>3.9790000000000001</v>
      </c>
      <c r="CH48" s="165">
        <f>BX48+BN48+BD48+AT48+Z48</f>
        <v>0</v>
      </c>
      <c r="CI48" s="165">
        <f>BY48+BO48+BE48+AU48+AA48</f>
        <v>0</v>
      </c>
      <c r="CJ48" s="165">
        <f t="shared" si="86"/>
        <v>3.9790000000000001</v>
      </c>
      <c r="CK48" s="165">
        <f>CA48+BQ48+BG48+AW48+AC48</f>
        <v>0</v>
      </c>
      <c r="CL48" s="92">
        <f>CM48+CN48+CO48+CP48</f>
        <v>4.4182949999999996</v>
      </c>
      <c r="CM48" s="165">
        <f>CC48+BS48+BI48+AY48+AE48</f>
        <v>0</v>
      </c>
      <c r="CN48" s="165">
        <f>CD48+BT48+BJ48+AZ48+AF48</f>
        <v>0</v>
      </c>
      <c r="CO48" s="165">
        <f t="shared" si="91"/>
        <v>4.4182949999999996</v>
      </c>
      <c r="CP48" s="165">
        <f>CF48+BV48+BL48+BB48+AH48</f>
        <v>0</v>
      </c>
      <c r="CQ48" s="74" t="s">
        <v>145</v>
      </c>
      <c r="CR48" s="78"/>
      <c r="CS48" s="78"/>
      <c r="CT48" s="78"/>
      <c r="CU48" s="78"/>
      <c r="CV48" s="78"/>
      <c r="CW48" s="78"/>
      <c r="CX48" s="78"/>
      <c r="CY48" s="78"/>
      <c r="CZ48" s="78"/>
      <c r="DA48" s="78"/>
      <c r="DB48" s="78"/>
      <c r="DC48" s="78"/>
      <c r="DD48" s="78"/>
      <c r="DE48" s="78"/>
      <c r="DF48" s="78"/>
      <c r="DG48" s="78"/>
      <c r="DH48" s="78"/>
      <c r="DI48" s="78"/>
      <c r="DJ48" s="78"/>
      <c r="DK48" s="78"/>
      <c r="DL48" s="78"/>
      <c r="DM48" s="78"/>
      <c r="DN48" s="78"/>
      <c r="DO48" s="78"/>
      <c r="DP48" s="78"/>
      <c r="DQ48" s="78"/>
      <c r="DR48" s="78"/>
      <c r="DS48" s="78"/>
      <c r="DT48" s="78"/>
      <c r="DU48" s="78"/>
      <c r="DV48" s="78"/>
      <c r="DW48" s="78"/>
      <c r="DX48" s="78"/>
      <c r="DY48" s="78"/>
      <c r="DZ48" s="78"/>
      <c r="EA48" s="78"/>
      <c r="EB48" s="78"/>
      <c r="EC48" s="78"/>
      <c r="ED48" s="78"/>
      <c r="EE48" s="78"/>
      <c r="EF48" s="78"/>
      <c r="EG48" s="78"/>
      <c r="EH48" s="78"/>
      <c r="EI48" s="78"/>
      <c r="EJ48" s="78"/>
      <c r="EK48" s="78"/>
      <c r="EL48" s="78"/>
      <c r="EM48" s="78"/>
      <c r="EN48" s="78"/>
      <c r="EO48" s="78"/>
      <c r="EP48" s="78"/>
      <c r="EQ48" s="78"/>
      <c r="ER48" s="78"/>
      <c r="ES48" s="78"/>
      <c r="ET48" s="78"/>
      <c r="EU48" s="78"/>
      <c r="EV48" s="78"/>
      <c r="EW48" s="78"/>
      <c r="EX48" s="78"/>
      <c r="EY48" s="78"/>
      <c r="EZ48" s="78"/>
      <c r="FA48" s="78"/>
      <c r="FB48" s="78"/>
      <c r="FC48" s="78"/>
      <c r="FD48" s="78"/>
      <c r="FE48" s="78"/>
      <c r="FF48" s="78"/>
      <c r="FG48" s="78"/>
      <c r="FH48" s="78"/>
      <c r="FI48" s="78"/>
      <c r="FJ48" s="78"/>
      <c r="FK48" s="78"/>
      <c r="FL48" s="78"/>
      <c r="FM48" s="78"/>
      <c r="FN48" s="78"/>
      <c r="FO48" s="78"/>
      <c r="FP48" s="78"/>
      <c r="FQ48" s="78"/>
      <c r="FR48" s="78"/>
      <c r="FS48" s="78"/>
      <c r="FT48" s="78"/>
      <c r="FU48" s="78"/>
      <c r="FV48" s="78"/>
      <c r="FW48" s="78"/>
      <c r="FX48" s="78"/>
      <c r="FY48" s="78"/>
      <c r="FZ48" s="78"/>
      <c r="GA48" s="78"/>
      <c r="GB48" s="78"/>
      <c r="GC48" s="78"/>
      <c r="GD48" s="78"/>
      <c r="GE48" s="78"/>
      <c r="GF48" s="78"/>
      <c r="GG48" s="78"/>
      <c r="GH48" s="78"/>
      <c r="GI48" s="78"/>
      <c r="GJ48" s="78"/>
      <c r="GK48" s="78"/>
      <c r="GL48" s="78"/>
      <c r="GM48" s="78"/>
      <c r="GN48" s="78"/>
      <c r="GO48" s="78"/>
      <c r="GP48" s="78"/>
      <c r="GQ48" s="78"/>
      <c r="GR48" s="78"/>
      <c r="GS48" s="78"/>
    </row>
    <row r="49" spans="1:201" s="27" customFormat="1" ht="47.25" customHeight="1" x14ac:dyDescent="0.2">
      <c r="A49" s="24" t="s">
        <v>125</v>
      </c>
      <c r="B49" s="121" t="s">
        <v>273</v>
      </c>
      <c r="C49" s="122" t="s">
        <v>183</v>
      </c>
      <c r="D49" s="74" t="s">
        <v>46</v>
      </c>
      <c r="E49" s="117">
        <v>2021</v>
      </c>
      <c r="F49" s="117">
        <v>2021</v>
      </c>
      <c r="G49" s="25" t="s">
        <v>145</v>
      </c>
      <c r="H49" s="176">
        <f>0.631045-0.137652</f>
        <v>0.49339299999999997</v>
      </c>
      <c r="I49" s="176">
        <f>8.189791-0.808412</f>
        <v>7.3813789999999999</v>
      </c>
      <c r="J49" s="187">
        <v>44215</v>
      </c>
      <c r="K49" s="74" t="s">
        <v>19</v>
      </c>
      <c r="L49" s="73">
        <v>0</v>
      </c>
      <c r="M49" s="74" t="s">
        <v>19</v>
      </c>
      <c r="N49" s="92">
        <v>0</v>
      </c>
      <c r="O49" s="92">
        <v>0</v>
      </c>
      <c r="P49" s="161">
        <f>('[1]ВЛ-0,4'!$K$5+'[1]ВЛ-0,4'!$K$6+'[1]ВЛ-0,4'!$K$7)/1000*1.2</f>
        <v>5.0938496223803993</v>
      </c>
      <c r="Q49" s="161">
        <f>('[1]ВЛ-0,4'!$L$5+'[1]ВЛ-0,4'!$L$6+'[1]ВЛ-0,4'!$L$7)/1000*1.2</f>
        <v>5.4453252463246464</v>
      </c>
      <c r="R49" s="92">
        <v>7.3813789999999999</v>
      </c>
      <c r="S49" s="92">
        <v>8.6182999999999996</v>
      </c>
      <c r="T49" s="161">
        <f t="shared" si="71"/>
        <v>5.4453252463246464</v>
      </c>
      <c r="U49" s="161">
        <v>8.6182999999999996</v>
      </c>
      <c r="V49" s="92">
        <v>0</v>
      </c>
      <c r="W49" s="92">
        <v>0</v>
      </c>
      <c r="X49" s="92">
        <v>0</v>
      </c>
      <c r="Y49" s="160">
        <f t="shared" si="72"/>
        <v>0</v>
      </c>
      <c r="Z49" s="162">
        <v>0</v>
      </c>
      <c r="AA49" s="162">
        <v>0</v>
      </c>
      <c r="AB49" s="92">
        <v>0</v>
      </c>
      <c r="AC49" s="163">
        <v>0</v>
      </c>
      <c r="AD49" s="160">
        <f t="shared" si="93"/>
        <v>0</v>
      </c>
      <c r="AE49" s="162">
        <v>0</v>
      </c>
      <c r="AF49" s="162">
        <v>0</v>
      </c>
      <c r="AG49" s="163">
        <v>0</v>
      </c>
      <c r="AH49" s="163">
        <v>0</v>
      </c>
      <c r="AI49" s="161">
        <f>AJ49+AK49+AL49+AM49</f>
        <v>5.4453252463246464</v>
      </c>
      <c r="AJ49" s="162">
        <v>0</v>
      </c>
      <c r="AK49" s="162">
        <v>0</v>
      </c>
      <c r="AL49" s="161">
        <f>T49</f>
        <v>5.4453252463246464</v>
      </c>
      <c r="AM49" s="163">
        <v>0</v>
      </c>
      <c r="AN49" s="166">
        <f>AO49+AP49+AQ49+AR49</f>
        <v>7.2946749999999998</v>
      </c>
      <c r="AO49" s="162">
        <v>0</v>
      </c>
      <c r="AP49" s="162">
        <v>0</v>
      </c>
      <c r="AQ49" s="178">
        <f>8.189791-0.808412-0.086704</f>
        <v>7.2946749999999998</v>
      </c>
      <c r="AR49" s="163">
        <v>0</v>
      </c>
      <c r="AS49" s="92">
        <v>0</v>
      </c>
      <c r="AT49" s="162">
        <v>0</v>
      </c>
      <c r="AU49" s="162">
        <v>0</v>
      </c>
      <c r="AV49" s="92">
        <v>0</v>
      </c>
      <c r="AW49" s="163">
        <v>0</v>
      </c>
      <c r="AX49" s="92">
        <f>AY49+AZ49+BA49+BB49</f>
        <v>0</v>
      </c>
      <c r="AY49" s="162">
        <v>0</v>
      </c>
      <c r="AZ49" s="162">
        <v>0</v>
      </c>
      <c r="BA49" s="163">
        <v>0</v>
      </c>
      <c r="BB49" s="163">
        <v>0</v>
      </c>
      <c r="BC49" s="92">
        <f>BD49+BE49+BF49+BG49</f>
        <v>0</v>
      </c>
      <c r="BD49" s="162">
        <v>0</v>
      </c>
      <c r="BE49" s="162">
        <v>0</v>
      </c>
      <c r="BF49" s="92">
        <v>0</v>
      </c>
      <c r="BG49" s="163">
        <v>0</v>
      </c>
      <c r="BH49" s="92">
        <f>BI49+BJ49+BK49+BL49</f>
        <v>0</v>
      </c>
      <c r="BI49" s="162">
        <v>0</v>
      </c>
      <c r="BJ49" s="162">
        <v>0</v>
      </c>
      <c r="BK49" s="163">
        <v>0</v>
      </c>
      <c r="BL49" s="163">
        <v>0</v>
      </c>
      <c r="BM49" s="92">
        <f>BN49+BO49+BP49+BQ49</f>
        <v>0</v>
      </c>
      <c r="BN49" s="162">
        <v>0</v>
      </c>
      <c r="BO49" s="162">
        <v>0</v>
      </c>
      <c r="BP49" s="92">
        <v>0</v>
      </c>
      <c r="BQ49" s="163">
        <v>0</v>
      </c>
      <c r="BR49" s="92">
        <f>BS49+BT49+BU49+BV49</f>
        <v>0</v>
      </c>
      <c r="BS49" s="162">
        <v>0</v>
      </c>
      <c r="BT49" s="162">
        <v>0</v>
      </c>
      <c r="BU49" s="163">
        <v>0</v>
      </c>
      <c r="BV49" s="163">
        <v>0</v>
      </c>
      <c r="BW49" s="92">
        <f>BX49+BY49+BZ49+CA49</f>
        <v>0</v>
      </c>
      <c r="BX49" s="162">
        <v>0</v>
      </c>
      <c r="BY49" s="162">
        <v>0</v>
      </c>
      <c r="BZ49" s="92">
        <v>0</v>
      </c>
      <c r="CA49" s="163">
        <v>0</v>
      </c>
      <c r="CB49" s="92">
        <f>CC49+CD49+CE49+CF49</f>
        <v>0</v>
      </c>
      <c r="CC49" s="162">
        <v>0</v>
      </c>
      <c r="CD49" s="162">
        <v>0</v>
      </c>
      <c r="CE49" s="163">
        <v>0</v>
      </c>
      <c r="CF49" s="163">
        <v>0</v>
      </c>
      <c r="CG49" s="92">
        <f>CH49+CI49+CJ49+CK49</f>
        <v>5.4453252463246464</v>
      </c>
      <c r="CH49" s="165">
        <f>BX49+BN49+BD49+AT49+Z49</f>
        <v>0</v>
      </c>
      <c r="CI49" s="165">
        <f>BY49+BO49+BE49+AU49+AA49</f>
        <v>0</v>
      </c>
      <c r="CJ49" s="165">
        <f t="shared" si="86"/>
        <v>5.4453252463246464</v>
      </c>
      <c r="CK49" s="165">
        <f>CA49+BQ49+BG49+AW49+AC49</f>
        <v>0</v>
      </c>
      <c r="CL49" s="92">
        <f>CM49+CN49+CO49+CP49</f>
        <v>7.2946749999999998</v>
      </c>
      <c r="CM49" s="165">
        <f>CC49+BS49+BI49+AY49+AE49</f>
        <v>0</v>
      </c>
      <c r="CN49" s="165">
        <f>CD49+BT49+BJ49+AZ49+AF49</f>
        <v>0</v>
      </c>
      <c r="CO49" s="165">
        <f t="shared" si="91"/>
        <v>7.2946749999999998</v>
      </c>
      <c r="CP49" s="165">
        <f>CF49+BV49+BL49+BB49+AH49</f>
        <v>0</v>
      </c>
      <c r="CQ49" s="74" t="s">
        <v>145</v>
      </c>
      <c r="CR49" s="78"/>
      <c r="CS49" s="78"/>
      <c r="CT49" s="78"/>
      <c r="CU49" s="78"/>
      <c r="CV49" s="78"/>
      <c r="CW49" s="78"/>
      <c r="CX49" s="78"/>
      <c r="CY49" s="78"/>
      <c r="CZ49" s="78"/>
      <c r="DA49" s="78"/>
      <c r="DB49" s="78"/>
      <c r="DC49" s="78"/>
      <c r="DD49" s="78"/>
      <c r="DE49" s="78"/>
      <c r="DF49" s="78"/>
      <c r="DG49" s="78"/>
      <c r="DH49" s="78"/>
      <c r="DI49" s="78"/>
      <c r="DJ49" s="78"/>
      <c r="DK49" s="78"/>
      <c r="DL49" s="78"/>
      <c r="DM49" s="78"/>
      <c r="DN49" s="78"/>
      <c r="DO49" s="78"/>
      <c r="DP49" s="78"/>
      <c r="DQ49" s="78"/>
      <c r="DR49" s="78"/>
      <c r="DS49" s="78"/>
      <c r="DT49" s="78"/>
      <c r="DU49" s="78"/>
      <c r="DV49" s="78"/>
      <c r="DW49" s="78"/>
      <c r="DX49" s="78"/>
      <c r="DY49" s="78"/>
      <c r="DZ49" s="78"/>
      <c r="EA49" s="78"/>
      <c r="EB49" s="78"/>
      <c r="EC49" s="78"/>
      <c r="ED49" s="78"/>
      <c r="EE49" s="78"/>
      <c r="EF49" s="78"/>
      <c r="EG49" s="78"/>
      <c r="EH49" s="78"/>
      <c r="EI49" s="78"/>
      <c r="EJ49" s="78"/>
      <c r="EK49" s="78"/>
      <c r="EL49" s="78"/>
      <c r="EM49" s="78"/>
      <c r="EN49" s="78"/>
      <c r="EO49" s="78"/>
      <c r="EP49" s="78"/>
      <c r="EQ49" s="78"/>
      <c r="ER49" s="78"/>
      <c r="ES49" s="78"/>
      <c r="ET49" s="78"/>
      <c r="EU49" s="78"/>
      <c r="EV49" s="78"/>
      <c r="EW49" s="78"/>
      <c r="EX49" s="78"/>
      <c r="EY49" s="78"/>
      <c r="EZ49" s="78"/>
      <c r="FA49" s="78"/>
      <c r="FB49" s="78"/>
      <c r="FC49" s="78"/>
      <c r="FD49" s="78"/>
      <c r="FE49" s="78"/>
      <c r="FF49" s="78"/>
      <c r="FG49" s="78"/>
      <c r="FH49" s="78"/>
      <c r="FI49" s="78"/>
      <c r="FJ49" s="78"/>
      <c r="FK49" s="78"/>
      <c r="FL49" s="78"/>
      <c r="FM49" s="78"/>
      <c r="FN49" s="78"/>
      <c r="FO49" s="78"/>
      <c r="FP49" s="78"/>
      <c r="FQ49" s="78"/>
      <c r="FR49" s="78"/>
      <c r="FS49" s="78"/>
      <c r="FT49" s="78"/>
      <c r="FU49" s="78"/>
      <c r="FV49" s="78"/>
      <c r="FW49" s="78"/>
      <c r="FX49" s="78"/>
      <c r="FY49" s="78"/>
      <c r="FZ49" s="78"/>
      <c r="GA49" s="78"/>
      <c r="GB49" s="78"/>
      <c r="GC49" s="78"/>
      <c r="GD49" s="78"/>
      <c r="GE49" s="78"/>
      <c r="GF49" s="78"/>
      <c r="GG49" s="78"/>
      <c r="GH49" s="78"/>
      <c r="GI49" s="78"/>
      <c r="GJ49" s="78"/>
      <c r="GK49" s="78"/>
      <c r="GL49" s="78"/>
      <c r="GM49" s="78"/>
      <c r="GN49" s="78"/>
      <c r="GO49" s="78"/>
      <c r="GP49" s="78"/>
      <c r="GQ49" s="78"/>
      <c r="GR49" s="78"/>
      <c r="GS49" s="78"/>
    </row>
    <row r="50" spans="1:201" s="27" customFormat="1" ht="47.25" x14ac:dyDescent="0.2">
      <c r="A50" s="79" t="s">
        <v>126</v>
      </c>
      <c r="B50" s="127" t="s">
        <v>149</v>
      </c>
      <c r="C50" s="128" t="s">
        <v>51</v>
      </c>
      <c r="D50" s="25" t="s">
        <v>46</v>
      </c>
      <c r="E50" s="117">
        <v>2022</v>
      </c>
      <c r="F50" s="117">
        <v>2022</v>
      </c>
      <c r="G50" s="25" t="s">
        <v>145</v>
      </c>
      <c r="H50" s="73">
        <v>0</v>
      </c>
      <c r="I50" s="73">
        <v>4.1296309999999998</v>
      </c>
      <c r="J50" s="87" t="s">
        <v>148</v>
      </c>
      <c r="K50" s="28" t="s">
        <v>19</v>
      </c>
      <c r="L50" s="73">
        <v>4.1296309999999998</v>
      </c>
      <c r="M50" s="87" t="s">
        <v>148</v>
      </c>
      <c r="N50" s="160">
        <v>0</v>
      </c>
      <c r="O50" s="160">
        <v>0</v>
      </c>
      <c r="P50" s="167">
        <f>'[1]ВЛ-0,4'!$K$79/1000*1.2</f>
        <v>5.1651159840000007</v>
      </c>
      <c r="Q50" s="167">
        <f>'[1]ВЛ-0,4'!$M$79*1.2/1000</f>
        <v>5.8804070710442389</v>
      </c>
      <c r="R50" s="92">
        <v>5.1651159840000007</v>
      </c>
      <c r="S50" s="92">
        <v>5.8804070710442389</v>
      </c>
      <c r="T50" s="167">
        <f t="shared" si="71"/>
        <v>5.8804070710442389</v>
      </c>
      <c r="U50" s="167">
        <f>T50</f>
        <v>5.8804070710442389</v>
      </c>
      <c r="V50" s="160">
        <v>0</v>
      </c>
      <c r="W50" s="160">
        <v>0</v>
      </c>
      <c r="X50" s="92">
        <v>0</v>
      </c>
      <c r="Y50" s="168">
        <f t="shared" si="72"/>
        <v>5.23</v>
      </c>
      <c r="Z50" s="165">
        <v>0</v>
      </c>
      <c r="AA50" s="165">
        <v>0</v>
      </c>
      <c r="AB50" s="168">
        <v>5.23</v>
      </c>
      <c r="AC50" s="164">
        <v>0</v>
      </c>
      <c r="AD50" s="168">
        <f t="shared" ref="AD50" si="94">AE50+AF50+AG50+AH50</f>
        <v>0</v>
      </c>
      <c r="AE50" s="162">
        <v>0</v>
      </c>
      <c r="AF50" s="162">
        <v>0</v>
      </c>
      <c r="AG50" s="169">
        <v>0</v>
      </c>
      <c r="AH50" s="163">
        <v>0</v>
      </c>
      <c r="AI50" s="92">
        <v>0</v>
      </c>
      <c r="AJ50" s="165">
        <v>0</v>
      </c>
      <c r="AK50" s="165">
        <v>0</v>
      </c>
      <c r="AL50" s="92">
        <v>0</v>
      </c>
      <c r="AM50" s="164">
        <v>0</v>
      </c>
      <c r="AN50" s="92">
        <f t="shared" ref="AN50:AN51" si="95">AO50+AP50+AQ50+AR50</f>
        <v>0</v>
      </c>
      <c r="AO50" s="162">
        <v>0</v>
      </c>
      <c r="AP50" s="162">
        <v>0</v>
      </c>
      <c r="AQ50" s="163">
        <v>0</v>
      </c>
      <c r="AR50" s="163">
        <v>0</v>
      </c>
      <c r="AS50" s="167">
        <f>AT50+AU50+AV50+AW50</f>
        <v>5.8804070710442389</v>
      </c>
      <c r="AT50" s="165">
        <v>0</v>
      </c>
      <c r="AU50" s="165">
        <v>0</v>
      </c>
      <c r="AV50" s="167">
        <f>T50</f>
        <v>5.8804070710442389</v>
      </c>
      <c r="AW50" s="164">
        <v>0</v>
      </c>
      <c r="AX50" s="167">
        <f>AT50+AU50+AV50+AW50</f>
        <v>5.8804070710442389</v>
      </c>
      <c r="AY50" s="165">
        <v>0</v>
      </c>
      <c r="AZ50" s="165">
        <v>0</v>
      </c>
      <c r="BA50" s="167">
        <f>T50</f>
        <v>5.8804070710442389</v>
      </c>
      <c r="BB50" s="164">
        <v>0</v>
      </c>
      <c r="BC50" s="92">
        <f t="shared" ref="BC50" si="96">BD50+BE50+BF50+BG50</f>
        <v>0</v>
      </c>
      <c r="BD50" s="162">
        <v>0</v>
      </c>
      <c r="BE50" s="162">
        <v>0</v>
      </c>
      <c r="BF50" s="92">
        <v>0</v>
      </c>
      <c r="BG50" s="164">
        <v>0</v>
      </c>
      <c r="BH50" s="92">
        <f t="shared" ref="BH50" si="97">BI50+BJ50+BK50+BL50</f>
        <v>0</v>
      </c>
      <c r="BI50" s="162">
        <v>0</v>
      </c>
      <c r="BJ50" s="162">
        <v>0</v>
      </c>
      <c r="BK50" s="163">
        <v>0</v>
      </c>
      <c r="BL50" s="163">
        <v>0</v>
      </c>
      <c r="BM50" s="92">
        <v>0</v>
      </c>
      <c r="BN50" s="162">
        <v>0</v>
      </c>
      <c r="BO50" s="162">
        <v>0</v>
      </c>
      <c r="BP50" s="92">
        <v>0</v>
      </c>
      <c r="BQ50" s="164">
        <v>0</v>
      </c>
      <c r="BR50" s="92">
        <f t="shared" ref="BR50" si="98">BS50+BT50+BU50+BV50</f>
        <v>0</v>
      </c>
      <c r="BS50" s="162">
        <v>0</v>
      </c>
      <c r="BT50" s="162">
        <v>0</v>
      </c>
      <c r="BU50" s="163">
        <v>0</v>
      </c>
      <c r="BV50" s="163">
        <v>0</v>
      </c>
      <c r="BW50" s="160">
        <f t="shared" ref="BW50" si="99">BX50+BY50+BZ50+CA50</f>
        <v>0</v>
      </c>
      <c r="BX50" s="165">
        <v>0</v>
      </c>
      <c r="BY50" s="165">
        <v>0</v>
      </c>
      <c r="BZ50" s="160">
        <v>0</v>
      </c>
      <c r="CA50" s="164">
        <v>0</v>
      </c>
      <c r="CB50" s="92">
        <f t="shared" ref="CB50" si="100">CC50+CD50+CE50+CF50</f>
        <v>0</v>
      </c>
      <c r="CC50" s="162">
        <v>0</v>
      </c>
      <c r="CD50" s="162">
        <v>0</v>
      </c>
      <c r="CE50" s="163">
        <v>0</v>
      </c>
      <c r="CF50" s="163">
        <v>0</v>
      </c>
      <c r="CG50" s="92">
        <f t="shared" ref="CG50" si="101">CH50+CI50+CJ50+CK50</f>
        <v>5.8804070710442389</v>
      </c>
      <c r="CH50" s="165">
        <f t="shared" ref="CH50" si="102">BX50+BN50+BD50+AT50+Z50</f>
        <v>0</v>
      </c>
      <c r="CI50" s="165">
        <f t="shared" ref="CI50" si="103">BY50+BO50+BE50+AU50+AA50</f>
        <v>0</v>
      </c>
      <c r="CJ50" s="165">
        <f t="shared" si="86"/>
        <v>5.8804070710442389</v>
      </c>
      <c r="CK50" s="165">
        <f t="shared" ref="CK50" si="104">CA50+BQ50+BG50+AW50+AC50</f>
        <v>0</v>
      </c>
      <c r="CL50" s="92">
        <f t="shared" ref="CL50:CL54" si="105">CM50+CN50+CO50+CP50</f>
        <v>5.8804070710442389</v>
      </c>
      <c r="CM50" s="165">
        <f t="shared" ref="CM50:CM54" si="106">CC50+BS50+BI50+AY50+AE50</f>
        <v>0</v>
      </c>
      <c r="CN50" s="165">
        <f t="shared" ref="CN50:CN54" si="107">CD50+BT50+BJ50+AZ50+AF50</f>
        <v>0</v>
      </c>
      <c r="CO50" s="165">
        <f t="shared" si="91"/>
        <v>5.8804070710442389</v>
      </c>
      <c r="CP50" s="165">
        <f t="shared" ref="CP50:CP54" si="108">CF50+BV50+BL50+BB50+AH50</f>
        <v>0</v>
      </c>
      <c r="CQ50" s="74" t="s">
        <v>145</v>
      </c>
      <c r="CR50" s="78"/>
      <c r="CS50" s="78"/>
      <c r="CT50" s="78"/>
      <c r="CU50" s="78"/>
      <c r="CV50" s="78"/>
      <c r="CW50" s="78"/>
      <c r="CX50" s="78"/>
      <c r="CY50" s="78"/>
      <c r="CZ50" s="78"/>
      <c r="DA50" s="78"/>
      <c r="DB50" s="78"/>
      <c r="DC50" s="78"/>
      <c r="DD50" s="78"/>
      <c r="DE50" s="78"/>
      <c r="DF50" s="78"/>
      <c r="DG50" s="78"/>
      <c r="DH50" s="78"/>
      <c r="DI50" s="78"/>
      <c r="DJ50" s="78"/>
      <c r="DK50" s="78"/>
      <c r="DL50" s="78"/>
      <c r="DM50" s="78"/>
      <c r="DN50" s="78"/>
      <c r="DO50" s="78"/>
      <c r="DP50" s="78"/>
      <c r="DQ50" s="78"/>
      <c r="DR50" s="78"/>
      <c r="DS50" s="78"/>
      <c r="DT50" s="78"/>
      <c r="DU50" s="78"/>
      <c r="DV50" s="78"/>
      <c r="DW50" s="78"/>
      <c r="DX50" s="78"/>
      <c r="DY50" s="78"/>
      <c r="DZ50" s="78"/>
      <c r="EA50" s="78"/>
      <c r="EB50" s="78"/>
      <c r="EC50" s="78"/>
      <c r="ED50" s="78"/>
      <c r="EE50" s="78"/>
      <c r="EF50" s="78"/>
      <c r="EG50" s="78"/>
      <c r="EH50" s="78"/>
      <c r="EI50" s="78"/>
      <c r="EJ50" s="78"/>
      <c r="EK50" s="78"/>
      <c r="EL50" s="78"/>
      <c r="EM50" s="78"/>
      <c r="EN50" s="78"/>
      <c r="EO50" s="78"/>
      <c r="EP50" s="78"/>
      <c r="EQ50" s="78"/>
      <c r="ER50" s="78"/>
      <c r="ES50" s="78"/>
      <c r="ET50" s="78"/>
      <c r="EU50" s="78"/>
      <c r="EV50" s="78"/>
      <c r="EW50" s="78"/>
      <c r="EX50" s="78"/>
      <c r="EY50" s="78"/>
      <c r="EZ50" s="78"/>
      <c r="FA50" s="78"/>
      <c r="FB50" s="78"/>
      <c r="FC50" s="78"/>
      <c r="FD50" s="78"/>
      <c r="FE50" s="78"/>
      <c r="FF50" s="78"/>
      <c r="FG50" s="78"/>
      <c r="FH50" s="78"/>
      <c r="FI50" s="78"/>
      <c r="FJ50" s="78"/>
      <c r="FK50" s="78"/>
      <c r="FL50" s="78"/>
      <c r="FM50" s="78"/>
      <c r="FN50" s="78"/>
      <c r="FO50" s="78"/>
      <c r="FP50" s="78"/>
      <c r="FQ50" s="78"/>
      <c r="FR50" s="78"/>
      <c r="FS50" s="78"/>
      <c r="FT50" s="78"/>
      <c r="FU50" s="78"/>
      <c r="FV50" s="78"/>
      <c r="FW50" s="78"/>
      <c r="FX50" s="78"/>
      <c r="FY50" s="78"/>
      <c r="FZ50" s="78"/>
      <c r="GA50" s="78"/>
      <c r="GB50" s="78"/>
      <c r="GC50" s="78"/>
      <c r="GD50" s="78"/>
      <c r="GE50" s="78"/>
      <c r="GF50" s="78"/>
      <c r="GG50" s="78"/>
      <c r="GH50" s="78"/>
      <c r="GI50" s="78"/>
      <c r="GJ50" s="78"/>
      <c r="GK50" s="78"/>
      <c r="GL50" s="78"/>
      <c r="GM50" s="78"/>
      <c r="GN50" s="78"/>
      <c r="GO50" s="78"/>
      <c r="GP50" s="78"/>
      <c r="GQ50" s="78"/>
      <c r="GR50" s="78"/>
      <c r="GS50" s="78"/>
    </row>
    <row r="51" spans="1:201" s="27" customFormat="1" ht="47.25" x14ac:dyDescent="0.2">
      <c r="A51" s="24" t="s">
        <v>127</v>
      </c>
      <c r="B51" s="127" t="s">
        <v>176</v>
      </c>
      <c r="C51" s="128" t="s">
        <v>184</v>
      </c>
      <c r="D51" s="25" t="s">
        <v>46</v>
      </c>
      <c r="E51" s="117">
        <v>2022</v>
      </c>
      <c r="F51" s="117">
        <v>2022</v>
      </c>
      <c r="G51" s="25" t="s">
        <v>145</v>
      </c>
      <c r="H51" s="28">
        <v>0</v>
      </c>
      <c r="I51" s="28">
        <v>0</v>
      </c>
      <c r="J51" s="74" t="s">
        <v>19</v>
      </c>
      <c r="K51" s="28" t="s">
        <v>19</v>
      </c>
      <c r="L51" s="28">
        <v>0</v>
      </c>
      <c r="M51" s="29" t="s">
        <v>19</v>
      </c>
      <c r="N51" s="160">
        <v>0</v>
      </c>
      <c r="O51" s="160">
        <v>0</v>
      </c>
      <c r="P51" s="167">
        <f>'[1]КЛ и ВЛ-10'!$L$14/1000*1.2</f>
        <v>7.7670769899743988</v>
      </c>
      <c r="Q51" s="167">
        <f>'[1]КЛ и ВЛ-10'!$M$14/1000*1.2</f>
        <v>8.3030053022826333</v>
      </c>
      <c r="R51" s="92">
        <v>7.7670769899743988</v>
      </c>
      <c r="S51" s="92">
        <v>8.3030053022826333</v>
      </c>
      <c r="T51" s="167">
        <f t="shared" si="71"/>
        <v>8.3030053022826333</v>
      </c>
      <c r="U51" s="167">
        <f t="shared" ref="U51:U53" si="109">T51</f>
        <v>8.3030053022826333</v>
      </c>
      <c r="V51" s="160">
        <v>0</v>
      </c>
      <c r="W51" s="160">
        <v>0</v>
      </c>
      <c r="X51" s="92">
        <v>0</v>
      </c>
      <c r="Y51" s="160">
        <f t="shared" si="72"/>
        <v>0</v>
      </c>
      <c r="Z51" s="165">
        <v>0</v>
      </c>
      <c r="AA51" s="165">
        <v>0</v>
      </c>
      <c r="AB51" s="92">
        <f>T51*0</f>
        <v>0</v>
      </c>
      <c r="AC51" s="164">
        <v>0</v>
      </c>
      <c r="AD51" s="92">
        <f t="shared" ref="AD51" si="110">AE51+AF51+AG51+AH51</f>
        <v>0</v>
      </c>
      <c r="AE51" s="162">
        <v>0</v>
      </c>
      <c r="AF51" s="162">
        <v>0</v>
      </c>
      <c r="AG51" s="163">
        <v>0</v>
      </c>
      <c r="AH51" s="163">
        <v>0</v>
      </c>
      <c r="AI51" s="92">
        <f t="shared" ref="AI51:AI54" si="111">AJ51+AK51+AL51+AM51</f>
        <v>0</v>
      </c>
      <c r="AJ51" s="165">
        <v>0</v>
      </c>
      <c r="AK51" s="165">
        <v>0</v>
      </c>
      <c r="AL51" s="92">
        <f>AD51*0</f>
        <v>0</v>
      </c>
      <c r="AM51" s="164">
        <v>0</v>
      </c>
      <c r="AN51" s="92">
        <f t="shared" si="95"/>
        <v>0</v>
      </c>
      <c r="AO51" s="162">
        <v>0</v>
      </c>
      <c r="AP51" s="162">
        <v>0</v>
      </c>
      <c r="AQ51" s="163">
        <v>0</v>
      </c>
      <c r="AR51" s="163">
        <v>0</v>
      </c>
      <c r="AS51" s="167">
        <f t="shared" ref="AS51" si="112">AT51+AU51+AV51+AW51</f>
        <v>8.3030053022826333</v>
      </c>
      <c r="AT51" s="165">
        <v>0</v>
      </c>
      <c r="AU51" s="165">
        <v>0</v>
      </c>
      <c r="AV51" s="167">
        <f>T51</f>
        <v>8.3030053022826333</v>
      </c>
      <c r="AW51" s="164">
        <v>0</v>
      </c>
      <c r="AX51" s="167">
        <f t="shared" ref="AX51:AX53" si="113">AT51+AU51+AV51+AW51</f>
        <v>8.3030053022826333</v>
      </c>
      <c r="AY51" s="165">
        <v>0</v>
      </c>
      <c r="AZ51" s="165">
        <v>0</v>
      </c>
      <c r="BA51" s="167">
        <f t="shared" ref="BA51:BA53" si="114">T51</f>
        <v>8.3030053022826333</v>
      </c>
      <c r="BB51" s="164">
        <v>0</v>
      </c>
      <c r="BC51" s="160">
        <f t="shared" ref="BC51" si="115">BD51+BE51+BF51+BG51</f>
        <v>0</v>
      </c>
      <c r="BD51" s="165">
        <v>0</v>
      </c>
      <c r="BE51" s="165">
        <v>0</v>
      </c>
      <c r="BF51" s="160">
        <v>0</v>
      </c>
      <c r="BG51" s="164">
        <v>0</v>
      </c>
      <c r="BH51" s="92">
        <f t="shared" ref="BH51" si="116">BI51+BJ51+BK51+BL51</f>
        <v>0</v>
      </c>
      <c r="BI51" s="162">
        <v>0</v>
      </c>
      <c r="BJ51" s="162">
        <v>0</v>
      </c>
      <c r="BK51" s="163">
        <v>0</v>
      </c>
      <c r="BL51" s="163">
        <v>0</v>
      </c>
      <c r="BM51" s="92">
        <f t="shared" ref="BM51" si="117">BN51+BO51+BP51+BQ51</f>
        <v>0</v>
      </c>
      <c r="BN51" s="162">
        <v>0</v>
      </c>
      <c r="BO51" s="162">
        <v>0</v>
      </c>
      <c r="BP51" s="92">
        <v>0</v>
      </c>
      <c r="BQ51" s="164">
        <v>0</v>
      </c>
      <c r="BR51" s="92">
        <f t="shared" ref="BR51" si="118">BS51+BT51+BU51+BV51</f>
        <v>0</v>
      </c>
      <c r="BS51" s="162">
        <v>0</v>
      </c>
      <c r="BT51" s="162">
        <v>0</v>
      </c>
      <c r="BU51" s="163">
        <v>0</v>
      </c>
      <c r="BV51" s="163">
        <v>0</v>
      </c>
      <c r="BW51" s="160">
        <f t="shared" ref="BW51" si="119">BX51+BY51+BZ51+CA51</f>
        <v>0</v>
      </c>
      <c r="BX51" s="165">
        <v>0</v>
      </c>
      <c r="BY51" s="165">
        <v>0</v>
      </c>
      <c r="BZ51" s="160">
        <v>0</v>
      </c>
      <c r="CA51" s="164">
        <v>0</v>
      </c>
      <c r="CB51" s="92">
        <f t="shared" ref="CB51" si="120">CC51+CD51+CE51+CF51</f>
        <v>0</v>
      </c>
      <c r="CC51" s="162">
        <v>0</v>
      </c>
      <c r="CD51" s="162">
        <v>0</v>
      </c>
      <c r="CE51" s="163">
        <v>0</v>
      </c>
      <c r="CF51" s="163">
        <v>0</v>
      </c>
      <c r="CG51" s="92">
        <f t="shared" ref="CG51" si="121">CH51+CI51+CJ51+CK51</f>
        <v>8.3030053022826333</v>
      </c>
      <c r="CH51" s="165">
        <f t="shared" ref="CH51" si="122">BX51+BN51+BD51+AT51+Z51</f>
        <v>0</v>
      </c>
      <c r="CI51" s="165">
        <f t="shared" ref="CI51" si="123">BY51+BO51+BE51+AU51+AA51</f>
        <v>0</v>
      </c>
      <c r="CJ51" s="165">
        <f t="shared" si="86"/>
        <v>8.3030053022826333</v>
      </c>
      <c r="CK51" s="165">
        <f t="shared" ref="CK51" si="124">CA51+BQ51+BG51+AW51+AC51</f>
        <v>0</v>
      </c>
      <c r="CL51" s="92">
        <f t="shared" si="105"/>
        <v>8.3030053022826333</v>
      </c>
      <c r="CM51" s="165">
        <f t="shared" si="106"/>
        <v>0</v>
      </c>
      <c r="CN51" s="165">
        <f t="shared" si="107"/>
        <v>0</v>
      </c>
      <c r="CO51" s="165">
        <f t="shared" si="91"/>
        <v>8.3030053022826333</v>
      </c>
      <c r="CP51" s="165">
        <f t="shared" si="108"/>
        <v>0</v>
      </c>
      <c r="CQ51" s="74" t="s">
        <v>145</v>
      </c>
      <c r="CR51" s="78"/>
      <c r="CS51" s="78"/>
      <c r="CT51" s="78"/>
      <c r="CU51" s="78"/>
      <c r="CV51" s="78"/>
      <c r="CW51" s="78"/>
      <c r="CX51" s="78"/>
      <c r="CY51" s="78"/>
      <c r="CZ51" s="78"/>
      <c r="DA51" s="78"/>
      <c r="DB51" s="78"/>
      <c r="DC51" s="78"/>
      <c r="DD51" s="78"/>
      <c r="DE51" s="78"/>
      <c r="DF51" s="78"/>
      <c r="DG51" s="78"/>
      <c r="DH51" s="78"/>
      <c r="DI51" s="78"/>
      <c r="DJ51" s="78"/>
      <c r="DK51" s="78"/>
      <c r="DL51" s="78"/>
      <c r="DM51" s="78"/>
      <c r="DN51" s="78"/>
      <c r="DO51" s="78"/>
      <c r="DP51" s="78"/>
      <c r="DQ51" s="78"/>
      <c r="DR51" s="78"/>
      <c r="DS51" s="78"/>
      <c r="DT51" s="78"/>
      <c r="DU51" s="78"/>
      <c r="DV51" s="78"/>
      <c r="DW51" s="78"/>
      <c r="DX51" s="78"/>
      <c r="DY51" s="78"/>
      <c r="DZ51" s="78"/>
      <c r="EA51" s="78"/>
      <c r="EB51" s="78"/>
      <c r="EC51" s="78"/>
      <c r="ED51" s="78"/>
      <c r="EE51" s="78"/>
      <c r="EF51" s="78"/>
      <c r="EG51" s="78"/>
      <c r="EH51" s="78"/>
      <c r="EI51" s="78"/>
      <c r="EJ51" s="78"/>
      <c r="EK51" s="78"/>
      <c r="EL51" s="78"/>
      <c r="EM51" s="78"/>
      <c r="EN51" s="78"/>
      <c r="EO51" s="78"/>
      <c r="EP51" s="78"/>
      <c r="EQ51" s="78"/>
      <c r="ER51" s="78"/>
      <c r="ES51" s="78"/>
      <c r="ET51" s="78"/>
      <c r="EU51" s="78"/>
      <c r="EV51" s="78"/>
      <c r="EW51" s="78"/>
      <c r="EX51" s="78"/>
      <c r="EY51" s="78"/>
      <c r="EZ51" s="78"/>
      <c r="FA51" s="78"/>
      <c r="FB51" s="78"/>
      <c r="FC51" s="78"/>
      <c r="FD51" s="78"/>
      <c r="FE51" s="78"/>
      <c r="FF51" s="78"/>
      <c r="FG51" s="78"/>
      <c r="FH51" s="78"/>
      <c r="FI51" s="78"/>
      <c r="FJ51" s="78"/>
      <c r="FK51" s="78"/>
      <c r="FL51" s="78"/>
      <c r="FM51" s="78"/>
      <c r="FN51" s="78"/>
      <c r="FO51" s="78"/>
      <c r="FP51" s="78"/>
      <c r="FQ51" s="78"/>
      <c r="FR51" s="78"/>
      <c r="FS51" s="78"/>
      <c r="FT51" s="78"/>
      <c r="FU51" s="78"/>
      <c r="FV51" s="78"/>
      <c r="FW51" s="78"/>
      <c r="FX51" s="78"/>
      <c r="FY51" s="78"/>
      <c r="FZ51" s="78"/>
      <c r="GA51" s="78"/>
      <c r="GB51" s="78"/>
      <c r="GC51" s="78"/>
      <c r="GD51" s="78"/>
      <c r="GE51" s="78"/>
      <c r="GF51" s="78"/>
      <c r="GG51" s="78"/>
      <c r="GH51" s="78"/>
      <c r="GI51" s="78"/>
      <c r="GJ51" s="78"/>
      <c r="GK51" s="78"/>
      <c r="GL51" s="78"/>
      <c r="GM51" s="78"/>
      <c r="GN51" s="78"/>
      <c r="GO51" s="78"/>
      <c r="GP51" s="78"/>
      <c r="GQ51" s="78"/>
      <c r="GR51" s="78"/>
      <c r="GS51" s="78"/>
    </row>
    <row r="52" spans="1:201" s="78" customFormat="1" ht="42.75" customHeight="1" x14ac:dyDescent="0.2">
      <c r="A52" s="24" t="s">
        <v>128</v>
      </c>
      <c r="B52" s="127" t="s">
        <v>146</v>
      </c>
      <c r="C52" s="128" t="s">
        <v>52</v>
      </c>
      <c r="D52" s="25" t="s">
        <v>46</v>
      </c>
      <c r="E52" s="117">
        <v>2022</v>
      </c>
      <c r="F52" s="117">
        <v>2022</v>
      </c>
      <c r="G52" s="25" t="s">
        <v>145</v>
      </c>
      <c r="H52" s="28">
        <v>0</v>
      </c>
      <c r="I52" s="28">
        <v>0</v>
      </c>
      <c r="J52" s="74" t="s">
        <v>19</v>
      </c>
      <c r="K52" s="28" t="s">
        <v>19</v>
      </c>
      <c r="L52" s="28">
        <v>0</v>
      </c>
      <c r="M52" s="29" t="s">
        <v>19</v>
      </c>
      <c r="N52" s="160">
        <v>0</v>
      </c>
      <c r="O52" s="160">
        <v>0</v>
      </c>
      <c r="P52" s="167">
        <f>'[1]КЛ и ВЛ-10'!$H$7*1.2/1000</f>
        <v>3.7891818921600002</v>
      </c>
      <c r="Q52" s="167">
        <v>4.2336701492011297</v>
      </c>
      <c r="R52" s="92">
        <v>3.7891818921600002</v>
      </c>
      <c r="S52" s="92">
        <v>4.2336701492011297</v>
      </c>
      <c r="T52" s="167">
        <f t="shared" si="71"/>
        <v>4.2336701492011297</v>
      </c>
      <c r="U52" s="167">
        <f t="shared" si="109"/>
        <v>4.2336701492011297</v>
      </c>
      <c r="V52" s="160">
        <v>0</v>
      </c>
      <c r="W52" s="160">
        <v>0</v>
      </c>
      <c r="X52" s="92">
        <v>0</v>
      </c>
      <c r="Y52" s="168">
        <f t="shared" si="72"/>
        <v>2.37</v>
      </c>
      <c r="Z52" s="165">
        <v>0</v>
      </c>
      <c r="AA52" s="165">
        <v>0</v>
      </c>
      <c r="AB52" s="168">
        <v>2.37</v>
      </c>
      <c r="AC52" s="164">
        <v>0</v>
      </c>
      <c r="AD52" s="168">
        <f>AE52+AF52+AG52+AH52</f>
        <v>0</v>
      </c>
      <c r="AE52" s="162">
        <v>0</v>
      </c>
      <c r="AF52" s="162">
        <v>0</v>
      </c>
      <c r="AG52" s="169">
        <v>0</v>
      </c>
      <c r="AH52" s="163">
        <v>0</v>
      </c>
      <c r="AI52" s="160">
        <f t="shared" si="111"/>
        <v>0</v>
      </c>
      <c r="AJ52" s="165">
        <v>0</v>
      </c>
      <c r="AK52" s="165">
        <v>0</v>
      </c>
      <c r="AL52" s="92">
        <v>0</v>
      </c>
      <c r="AM52" s="164">
        <v>0</v>
      </c>
      <c r="AN52" s="92">
        <f>AO52+AP52+AQ52+AR52</f>
        <v>0</v>
      </c>
      <c r="AO52" s="162">
        <v>0</v>
      </c>
      <c r="AP52" s="162">
        <v>0</v>
      </c>
      <c r="AQ52" s="163">
        <v>0</v>
      </c>
      <c r="AR52" s="163">
        <v>0</v>
      </c>
      <c r="AS52" s="167">
        <f t="shared" ref="AS52:AS62" si="125">AT52+AU52+AV52+AW52</f>
        <v>4.2336701492011297</v>
      </c>
      <c r="AT52" s="162">
        <v>0</v>
      </c>
      <c r="AU52" s="162">
        <v>0</v>
      </c>
      <c r="AV52" s="167">
        <f>T52</f>
        <v>4.2336701492011297</v>
      </c>
      <c r="AW52" s="163">
        <v>0</v>
      </c>
      <c r="AX52" s="167">
        <f t="shared" si="113"/>
        <v>4.2336701492011297</v>
      </c>
      <c r="AY52" s="162">
        <v>0</v>
      </c>
      <c r="AZ52" s="162">
        <v>0</v>
      </c>
      <c r="BA52" s="167">
        <f t="shared" si="114"/>
        <v>4.2336701492011297</v>
      </c>
      <c r="BB52" s="163">
        <v>0</v>
      </c>
      <c r="BC52" s="160">
        <f t="shared" ref="BC52:BC62" si="126">BD52+BE52+BF52+BG52</f>
        <v>0</v>
      </c>
      <c r="BD52" s="165">
        <v>0</v>
      </c>
      <c r="BE52" s="165">
        <v>0</v>
      </c>
      <c r="BF52" s="160">
        <v>0</v>
      </c>
      <c r="BG52" s="164">
        <v>0</v>
      </c>
      <c r="BH52" s="92">
        <f>BI52+BJ52+BK52+BL52</f>
        <v>0</v>
      </c>
      <c r="BI52" s="162">
        <v>0</v>
      </c>
      <c r="BJ52" s="162">
        <v>0</v>
      </c>
      <c r="BK52" s="163">
        <v>0</v>
      </c>
      <c r="BL52" s="163">
        <v>0</v>
      </c>
      <c r="BM52" s="92">
        <v>0</v>
      </c>
      <c r="BN52" s="162">
        <v>0</v>
      </c>
      <c r="BO52" s="162">
        <v>0</v>
      </c>
      <c r="BP52" s="92">
        <v>0</v>
      </c>
      <c r="BQ52" s="164">
        <v>0</v>
      </c>
      <c r="BR52" s="92">
        <f>BS52+BT52+BU52+BV52</f>
        <v>0</v>
      </c>
      <c r="BS52" s="162">
        <v>0</v>
      </c>
      <c r="BT52" s="162">
        <v>0</v>
      </c>
      <c r="BU52" s="163">
        <v>0</v>
      </c>
      <c r="BV52" s="163">
        <v>0</v>
      </c>
      <c r="BW52" s="160">
        <f t="shared" ref="BW52:BW62" si="127">BX52+BY52+BZ52+CA52</f>
        <v>0</v>
      </c>
      <c r="BX52" s="165">
        <v>0</v>
      </c>
      <c r="BY52" s="165">
        <v>0</v>
      </c>
      <c r="BZ52" s="160">
        <v>0</v>
      </c>
      <c r="CA52" s="164">
        <v>0</v>
      </c>
      <c r="CB52" s="92">
        <f>CC52+CD52+CE52+CF52</f>
        <v>0</v>
      </c>
      <c r="CC52" s="162">
        <v>0</v>
      </c>
      <c r="CD52" s="162">
        <v>0</v>
      </c>
      <c r="CE52" s="163">
        <v>0</v>
      </c>
      <c r="CF52" s="163">
        <v>0</v>
      </c>
      <c r="CG52" s="92">
        <f t="shared" ref="CG52:CG62" si="128">CH52+CI52+CJ52+CK52</f>
        <v>4.2336701492011297</v>
      </c>
      <c r="CH52" s="165">
        <f t="shared" ref="CH52:CH62" si="129">BX52+BN52+BD52+AT52+Z52</f>
        <v>0</v>
      </c>
      <c r="CI52" s="165">
        <f t="shared" ref="CI52:CI62" si="130">BY52+BO52+BE52+AU52+AA52</f>
        <v>0</v>
      </c>
      <c r="CJ52" s="165">
        <f t="shared" si="86"/>
        <v>4.2336701492011297</v>
      </c>
      <c r="CK52" s="165">
        <f t="shared" ref="CK52:CK62" si="131">CA52+BQ52+BG52+AW52+AC52</f>
        <v>0</v>
      </c>
      <c r="CL52" s="92">
        <f t="shared" si="105"/>
        <v>4.2336701492011297</v>
      </c>
      <c r="CM52" s="165">
        <f t="shared" si="106"/>
        <v>0</v>
      </c>
      <c r="CN52" s="165">
        <f t="shared" si="107"/>
        <v>0</v>
      </c>
      <c r="CO52" s="165">
        <f t="shared" si="91"/>
        <v>4.2336701492011297</v>
      </c>
      <c r="CP52" s="165">
        <f t="shared" si="108"/>
        <v>0</v>
      </c>
      <c r="CQ52" s="74" t="s">
        <v>145</v>
      </c>
    </row>
    <row r="53" spans="1:201" s="27" customFormat="1" ht="47.25" x14ac:dyDescent="0.2">
      <c r="A53" s="24" t="s">
        <v>129</v>
      </c>
      <c r="B53" s="127" t="s">
        <v>152</v>
      </c>
      <c r="C53" s="128" t="s">
        <v>185</v>
      </c>
      <c r="D53" s="25" t="s">
        <v>46</v>
      </c>
      <c r="E53" s="117">
        <v>2022</v>
      </c>
      <c r="F53" s="117">
        <v>2022</v>
      </c>
      <c r="G53" s="25" t="s">
        <v>145</v>
      </c>
      <c r="H53" s="73">
        <v>0</v>
      </c>
      <c r="I53" s="73">
        <v>0</v>
      </c>
      <c r="J53" s="74" t="s">
        <v>19</v>
      </c>
      <c r="K53" s="25" t="s">
        <v>19</v>
      </c>
      <c r="L53" s="73">
        <v>0</v>
      </c>
      <c r="M53" s="25" t="s">
        <v>19</v>
      </c>
      <c r="N53" s="160">
        <v>0</v>
      </c>
      <c r="O53" s="160">
        <v>0</v>
      </c>
      <c r="P53" s="167">
        <f>'[1]КЛ и ВЛ-10'!$L$16*1.2/1000</f>
        <v>9.1328112153936001</v>
      </c>
      <c r="Q53" s="167">
        <f>'[1]КЛ и ВЛ-10'!$M$16/1000*1.2</f>
        <v>9.7629751892557568</v>
      </c>
      <c r="R53" s="92">
        <v>9.1328112153936001</v>
      </c>
      <c r="S53" s="92">
        <v>9.7629751892557568</v>
      </c>
      <c r="T53" s="167">
        <f t="shared" ref="T53:T62" si="132">Q53</f>
        <v>9.7629751892557568</v>
      </c>
      <c r="U53" s="167">
        <f t="shared" si="109"/>
        <v>9.7629751892557568</v>
      </c>
      <c r="V53" s="160">
        <v>0</v>
      </c>
      <c r="W53" s="160">
        <v>0</v>
      </c>
      <c r="X53" s="92">
        <v>0</v>
      </c>
      <c r="Y53" s="160">
        <f t="shared" si="72"/>
        <v>0</v>
      </c>
      <c r="Z53" s="165">
        <v>0</v>
      </c>
      <c r="AA53" s="165">
        <v>0</v>
      </c>
      <c r="AB53" s="92">
        <v>0</v>
      </c>
      <c r="AC53" s="164">
        <v>0</v>
      </c>
      <c r="AD53" s="92">
        <f t="shared" ref="AD53:AD62" si="133">AE53+AF53+AG53+AH53</f>
        <v>0</v>
      </c>
      <c r="AE53" s="162">
        <v>0</v>
      </c>
      <c r="AF53" s="162">
        <v>0</v>
      </c>
      <c r="AG53" s="163">
        <v>0</v>
      </c>
      <c r="AH53" s="163">
        <v>0</v>
      </c>
      <c r="AI53" s="160">
        <f t="shared" si="111"/>
        <v>0</v>
      </c>
      <c r="AJ53" s="165">
        <v>0</v>
      </c>
      <c r="AK53" s="165">
        <v>0</v>
      </c>
      <c r="AL53" s="92">
        <v>0</v>
      </c>
      <c r="AM53" s="164">
        <v>0</v>
      </c>
      <c r="AN53" s="92">
        <f t="shared" ref="AN53:AN54" si="134">AO53+AP53+AQ53+AR53</f>
        <v>0</v>
      </c>
      <c r="AO53" s="162">
        <v>0</v>
      </c>
      <c r="AP53" s="162">
        <v>0</v>
      </c>
      <c r="AQ53" s="163">
        <v>0</v>
      </c>
      <c r="AR53" s="163">
        <v>0</v>
      </c>
      <c r="AS53" s="167">
        <f t="shared" si="125"/>
        <v>9.7629751892557568</v>
      </c>
      <c r="AT53" s="165">
        <v>0</v>
      </c>
      <c r="AU53" s="165">
        <v>0</v>
      </c>
      <c r="AV53" s="167">
        <f>T53</f>
        <v>9.7629751892557568</v>
      </c>
      <c r="AW53" s="164">
        <v>0</v>
      </c>
      <c r="AX53" s="167">
        <f t="shared" si="113"/>
        <v>9.7629751892557568</v>
      </c>
      <c r="AY53" s="165">
        <v>0</v>
      </c>
      <c r="AZ53" s="165">
        <v>0</v>
      </c>
      <c r="BA53" s="167">
        <f t="shared" si="114"/>
        <v>9.7629751892557568</v>
      </c>
      <c r="BB53" s="164">
        <v>0</v>
      </c>
      <c r="BC53" s="160">
        <f t="shared" si="126"/>
        <v>0</v>
      </c>
      <c r="BD53" s="165">
        <v>0</v>
      </c>
      <c r="BE53" s="165">
        <v>0</v>
      </c>
      <c r="BF53" s="160">
        <v>0</v>
      </c>
      <c r="BG53" s="164">
        <v>0</v>
      </c>
      <c r="BH53" s="92">
        <f t="shared" ref="BH53:BH62" si="135">BI53+BJ53+BK53+BL53</f>
        <v>0</v>
      </c>
      <c r="BI53" s="162">
        <v>0</v>
      </c>
      <c r="BJ53" s="162">
        <v>0</v>
      </c>
      <c r="BK53" s="163">
        <v>0</v>
      </c>
      <c r="BL53" s="163">
        <v>0</v>
      </c>
      <c r="BM53" s="160">
        <f t="shared" ref="BM53:BM61" si="136">BN53+BO53+BP53+BQ53</f>
        <v>0</v>
      </c>
      <c r="BN53" s="165">
        <v>0</v>
      </c>
      <c r="BO53" s="165">
        <v>0</v>
      </c>
      <c r="BP53" s="160">
        <v>0</v>
      </c>
      <c r="BQ53" s="164">
        <v>0</v>
      </c>
      <c r="BR53" s="92">
        <f t="shared" ref="BR53:BR62" si="137">BS53+BT53+BU53+BV53</f>
        <v>0</v>
      </c>
      <c r="BS53" s="162">
        <v>0</v>
      </c>
      <c r="BT53" s="162">
        <v>0</v>
      </c>
      <c r="BU53" s="163">
        <v>0</v>
      </c>
      <c r="BV53" s="163">
        <v>0</v>
      </c>
      <c r="BW53" s="160">
        <f t="shared" si="127"/>
        <v>0</v>
      </c>
      <c r="BX53" s="165">
        <v>0</v>
      </c>
      <c r="BY53" s="165">
        <v>0</v>
      </c>
      <c r="BZ53" s="160">
        <v>0</v>
      </c>
      <c r="CA53" s="164">
        <v>0</v>
      </c>
      <c r="CB53" s="92">
        <f t="shared" ref="CB53:CB59" si="138">CC53+CD53+CE53+CF53</f>
        <v>0</v>
      </c>
      <c r="CC53" s="162">
        <v>0</v>
      </c>
      <c r="CD53" s="162">
        <v>0</v>
      </c>
      <c r="CE53" s="163">
        <v>0</v>
      </c>
      <c r="CF53" s="163">
        <v>0</v>
      </c>
      <c r="CG53" s="92">
        <f t="shared" si="128"/>
        <v>9.7629751892557568</v>
      </c>
      <c r="CH53" s="165">
        <f t="shared" si="129"/>
        <v>0</v>
      </c>
      <c r="CI53" s="165">
        <f t="shared" si="130"/>
        <v>0</v>
      </c>
      <c r="CJ53" s="165">
        <f t="shared" si="86"/>
        <v>9.7629751892557568</v>
      </c>
      <c r="CK53" s="165">
        <f t="shared" si="131"/>
        <v>0</v>
      </c>
      <c r="CL53" s="92">
        <f t="shared" si="105"/>
        <v>9.7629751892557568</v>
      </c>
      <c r="CM53" s="165">
        <f t="shared" si="106"/>
        <v>0</v>
      </c>
      <c r="CN53" s="165">
        <f t="shared" si="107"/>
        <v>0</v>
      </c>
      <c r="CO53" s="165">
        <f t="shared" si="91"/>
        <v>9.7629751892557568</v>
      </c>
      <c r="CP53" s="165">
        <f t="shared" si="108"/>
        <v>0</v>
      </c>
      <c r="CQ53" s="74" t="s">
        <v>145</v>
      </c>
      <c r="CR53" s="78"/>
      <c r="CS53" s="78"/>
      <c r="CT53" s="78"/>
      <c r="CU53" s="78"/>
      <c r="CV53" s="78"/>
      <c r="CW53" s="78"/>
      <c r="CX53" s="78"/>
      <c r="CY53" s="78"/>
      <c r="CZ53" s="78"/>
      <c r="DA53" s="78"/>
      <c r="DB53" s="78"/>
      <c r="DC53" s="78"/>
      <c r="DD53" s="78"/>
      <c r="DE53" s="78"/>
      <c r="DF53" s="78"/>
      <c r="DG53" s="78"/>
      <c r="DH53" s="78"/>
      <c r="DI53" s="78"/>
      <c r="DJ53" s="78"/>
      <c r="DK53" s="78"/>
      <c r="DL53" s="78"/>
      <c r="DM53" s="78"/>
      <c r="DN53" s="78"/>
      <c r="DO53" s="78"/>
      <c r="DP53" s="78"/>
      <c r="DQ53" s="78"/>
      <c r="DR53" s="78"/>
      <c r="DS53" s="78"/>
      <c r="DT53" s="78"/>
      <c r="DU53" s="78"/>
      <c r="DV53" s="78"/>
      <c r="DW53" s="78"/>
      <c r="DX53" s="78"/>
      <c r="DY53" s="78"/>
      <c r="DZ53" s="78"/>
      <c r="EA53" s="78"/>
      <c r="EB53" s="78"/>
      <c r="EC53" s="78"/>
      <c r="ED53" s="78"/>
      <c r="EE53" s="78"/>
      <c r="EF53" s="78"/>
      <c r="EG53" s="78"/>
      <c r="EH53" s="78"/>
      <c r="EI53" s="78"/>
      <c r="EJ53" s="78"/>
      <c r="EK53" s="78"/>
      <c r="EL53" s="78"/>
      <c r="EM53" s="78"/>
      <c r="EN53" s="78"/>
      <c r="EO53" s="78"/>
      <c r="EP53" s="78"/>
      <c r="EQ53" s="78"/>
      <c r="ER53" s="78"/>
      <c r="ES53" s="78"/>
      <c r="ET53" s="78"/>
      <c r="EU53" s="78"/>
      <c r="EV53" s="78"/>
      <c r="EW53" s="78"/>
      <c r="EX53" s="78"/>
      <c r="EY53" s="78"/>
      <c r="EZ53" s="78"/>
      <c r="FA53" s="78"/>
      <c r="FB53" s="78"/>
      <c r="FC53" s="78"/>
      <c r="FD53" s="78"/>
      <c r="FE53" s="78"/>
      <c r="FF53" s="78"/>
      <c r="FG53" s="78"/>
      <c r="FH53" s="78"/>
      <c r="FI53" s="78"/>
      <c r="FJ53" s="78"/>
      <c r="FK53" s="78"/>
      <c r="FL53" s="78"/>
      <c r="FM53" s="78"/>
      <c r="FN53" s="78"/>
      <c r="FO53" s="78"/>
      <c r="FP53" s="78"/>
      <c r="FQ53" s="78"/>
      <c r="FR53" s="78"/>
      <c r="FS53" s="78"/>
      <c r="FT53" s="78"/>
      <c r="FU53" s="78"/>
      <c r="FV53" s="78"/>
      <c r="FW53" s="78"/>
      <c r="FX53" s="78"/>
      <c r="FY53" s="78"/>
      <c r="FZ53" s="78"/>
      <c r="GA53" s="78"/>
      <c r="GB53" s="78"/>
      <c r="GC53" s="78"/>
      <c r="GD53" s="78"/>
      <c r="GE53" s="78"/>
      <c r="GF53" s="78"/>
      <c r="GG53" s="78"/>
      <c r="GH53" s="78"/>
      <c r="GI53" s="78"/>
      <c r="GJ53" s="78"/>
      <c r="GK53" s="78"/>
      <c r="GL53" s="78"/>
      <c r="GM53" s="78"/>
      <c r="GN53" s="78"/>
      <c r="GO53" s="78"/>
      <c r="GP53" s="78"/>
      <c r="GQ53" s="78"/>
      <c r="GR53" s="78"/>
      <c r="GS53" s="78"/>
    </row>
    <row r="54" spans="1:201" s="27" customFormat="1" ht="47.25" x14ac:dyDescent="0.2">
      <c r="A54" s="24" t="s">
        <v>130</v>
      </c>
      <c r="B54" s="114" t="s">
        <v>153</v>
      </c>
      <c r="C54" s="115" t="s">
        <v>186</v>
      </c>
      <c r="D54" s="25" t="s">
        <v>46</v>
      </c>
      <c r="E54" s="118">
        <v>2023</v>
      </c>
      <c r="F54" s="118">
        <v>2023</v>
      </c>
      <c r="G54" s="25" t="s">
        <v>145</v>
      </c>
      <c r="H54" s="73">
        <v>0</v>
      </c>
      <c r="I54" s="73">
        <v>0</v>
      </c>
      <c r="J54" s="74" t="s">
        <v>19</v>
      </c>
      <c r="K54" s="25" t="s">
        <v>19</v>
      </c>
      <c r="L54" s="73">
        <v>0</v>
      </c>
      <c r="M54" s="25" t="s">
        <v>19</v>
      </c>
      <c r="N54" s="160">
        <v>0</v>
      </c>
      <c r="O54" s="160">
        <v>0</v>
      </c>
      <c r="P54" s="166">
        <f>'[1]КЛ и ВЛ-10'!$L$17/1000*1.2</f>
        <v>7.6620205110959985</v>
      </c>
      <c r="Q54" s="166">
        <f>'[1]КЛ и ВЛ-10'!$O$17/1000*1.2</f>
        <v>9.3075428148206605</v>
      </c>
      <c r="R54" s="92">
        <v>7.6620205110959985</v>
      </c>
      <c r="S54" s="92">
        <v>9.3075428148206605</v>
      </c>
      <c r="T54" s="166">
        <f t="shared" si="132"/>
        <v>9.3075428148206605</v>
      </c>
      <c r="U54" s="166">
        <f>T54</f>
        <v>9.3075428148206605</v>
      </c>
      <c r="V54" s="160">
        <v>0</v>
      </c>
      <c r="W54" s="160">
        <v>0</v>
      </c>
      <c r="X54" s="92">
        <v>0</v>
      </c>
      <c r="Y54" s="160">
        <f t="shared" si="72"/>
        <v>0</v>
      </c>
      <c r="Z54" s="165">
        <v>0</v>
      </c>
      <c r="AA54" s="165">
        <v>0</v>
      </c>
      <c r="AB54" s="160">
        <v>0</v>
      </c>
      <c r="AC54" s="163">
        <v>0</v>
      </c>
      <c r="AD54" s="92">
        <f t="shared" si="133"/>
        <v>0</v>
      </c>
      <c r="AE54" s="162">
        <v>0</v>
      </c>
      <c r="AF54" s="162">
        <v>0</v>
      </c>
      <c r="AG54" s="163">
        <v>0</v>
      </c>
      <c r="AH54" s="163">
        <v>0</v>
      </c>
      <c r="AI54" s="160">
        <f t="shared" si="111"/>
        <v>0</v>
      </c>
      <c r="AJ54" s="165">
        <v>0</v>
      </c>
      <c r="AK54" s="165">
        <v>0</v>
      </c>
      <c r="AL54" s="160">
        <v>0</v>
      </c>
      <c r="AM54" s="163">
        <v>0</v>
      </c>
      <c r="AN54" s="92">
        <f t="shared" si="134"/>
        <v>0</v>
      </c>
      <c r="AO54" s="162">
        <v>0</v>
      </c>
      <c r="AP54" s="162">
        <v>0</v>
      </c>
      <c r="AQ54" s="163">
        <v>0</v>
      </c>
      <c r="AR54" s="163">
        <v>0</v>
      </c>
      <c r="AS54" s="92">
        <f t="shared" si="125"/>
        <v>0</v>
      </c>
      <c r="AT54" s="162">
        <v>0</v>
      </c>
      <c r="AU54" s="162">
        <v>0</v>
      </c>
      <c r="AV54" s="92">
        <f>T54*0</f>
        <v>0</v>
      </c>
      <c r="AW54" s="163">
        <v>0</v>
      </c>
      <c r="AX54" s="92">
        <f t="shared" ref="AX54:AX62" si="139">AY54+AZ54+BA54+BB54</f>
        <v>0</v>
      </c>
      <c r="AY54" s="162">
        <v>0</v>
      </c>
      <c r="AZ54" s="162">
        <v>0</v>
      </c>
      <c r="BA54" s="163">
        <v>0</v>
      </c>
      <c r="BB54" s="163">
        <v>0</v>
      </c>
      <c r="BC54" s="166">
        <f>BD54+BE54+BF54+BG54</f>
        <v>9.3075428148206605</v>
      </c>
      <c r="BD54" s="165">
        <v>0</v>
      </c>
      <c r="BE54" s="165">
        <v>0</v>
      </c>
      <c r="BF54" s="166">
        <f>T54</f>
        <v>9.3075428148206605</v>
      </c>
      <c r="BG54" s="164">
        <v>0</v>
      </c>
      <c r="BH54" s="166">
        <f>BD54+BE54+BF54+BG54</f>
        <v>9.3075428148206605</v>
      </c>
      <c r="BI54" s="165">
        <v>0</v>
      </c>
      <c r="BJ54" s="165">
        <v>0</v>
      </c>
      <c r="BK54" s="166">
        <f>T54</f>
        <v>9.3075428148206605</v>
      </c>
      <c r="BL54" s="164">
        <v>0</v>
      </c>
      <c r="BM54" s="160">
        <f t="shared" si="136"/>
        <v>0</v>
      </c>
      <c r="BN54" s="165">
        <v>0</v>
      </c>
      <c r="BO54" s="165">
        <v>0</v>
      </c>
      <c r="BP54" s="160">
        <v>0</v>
      </c>
      <c r="BQ54" s="164">
        <v>0</v>
      </c>
      <c r="BR54" s="92">
        <f t="shared" si="137"/>
        <v>0</v>
      </c>
      <c r="BS54" s="162">
        <v>0</v>
      </c>
      <c r="BT54" s="162">
        <v>0</v>
      </c>
      <c r="BU54" s="163">
        <v>0</v>
      </c>
      <c r="BV54" s="163">
        <v>0</v>
      </c>
      <c r="BW54" s="160">
        <f t="shared" si="127"/>
        <v>0</v>
      </c>
      <c r="BX54" s="165">
        <v>0</v>
      </c>
      <c r="BY54" s="165">
        <v>0</v>
      </c>
      <c r="BZ54" s="160">
        <v>0</v>
      </c>
      <c r="CA54" s="164">
        <v>0</v>
      </c>
      <c r="CB54" s="92">
        <f t="shared" si="138"/>
        <v>0</v>
      </c>
      <c r="CC54" s="162">
        <v>0</v>
      </c>
      <c r="CD54" s="162">
        <v>0</v>
      </c>
      <c r="CE54" s="163">
        <v>0</v>
      </c>
      <c r="CF54" s="163">
        <v>0</v>
      </c>
      <c r="CG54" s="92">
        <f t="shared" si="128"/>
        <v>9.3075428148206605</v>
      </c>
      <c r="CH54" s="165">
        <f t="shared" si="129"/>
        <v>0</v>
      </c>
      <c r="CI54" s="165">
        <f t="shared" si="130"/>
        <v>0</v>
      </c>
      <c r="CJ54" s="165">
        <f t="shared" si="86"/>
        <v>9.3075428148206605</v>
      </c>
      <c r="CK54" s="165">
        <f t="shared" si="131"/>
        <v>0</v>
      </c>
      <c r="CL54" s="92">
        <f t="shared" si="105"/>
        <v>9.3075428148206605</v>
      </c>
      <c r="CM54" s="165">
        <f t="shared" si="106"/>
        <v>0</v>
      </c>
      <c r="CN54" s="165">
        <f t="shared" si="107"/>
        <v>0</v>
      </c>
      <c r="CO54" s="165">
        <f t="shared" si="91"/>
        <v>9.3075428148206605</v>
      </c>
      <c r="CP54" s="165">
        <f t="shared" si="108"/>
        <v>0</v>
      </c>
      <c r="CQ54" s="74" t="s">
        <v>145</v>
      </c>
      <c r="CR54" s="78"/>
      <c r="CS54" s="78"/>
      <c r="CT54" s="78"/>
      <c r="CU54" s="78"/>
      <c r="CV54" s="78"/>
      <c r="CW54" s="78"/>
      <c r="CX54" s="78"/>
      <c r="CY54" s="78"/>
      <c r="CZ54" s="78"/>
      <c r="DA54" s="78"/>
      <c r="DB54" s="78"/>
      <c r="DC54" s="78"/>
      <c r="DD54" s="78"/>
      <c r="DE54" s="78"/>
      <c r="DF54" s="78"/>
      <c r="DG54" s="78"/>
      <c r="DH54" s="78"/>
      <c r="DI54" s="78"/>
      <c r="DJ54" s="78"/>
      <c r="DK54" s="78"/>
      <c r="DL54" s="78"/>
      <c r="DM54" s="78"/>
      <c r="DN54" s="78"/>
      <c r="DO54" s="78"/>
      <c r="DP54" s="78"/>
      <c r="DQ54" s="78"/>
      <c r="DR54" s="78"/>
      <c r="DS54" s="78"/>
      <c r="DT54" s="78"/>
      <c r="DU54" s="78"/>
      <c r="DV54" s="78"/>
      <c r="DW54" s="78"/>
      <c r="DX54" s="78"/>
      <c r="DY54" s="78"/>
      <c r="DZ54" s="78"/>
      <c r="EA54" s="78"/>
      <c r="EB54" s="78"/>
      <c r="EC54" s="78"/>
      <c r="ED54" s="78"/>
      <c r="EE54" s="78"/>
      <c r="EF54" s="78"/>
      <c r="EG54" s="78"/>
      <c r="EH54" s="78"/>
      <c r="EI54" s="78"/>
      <c r="EJ54" s="78"/>
      <c r="EK54" s="78"/>
      <c r="EL54" s="78"/>
      <c r="EM54" s="78"/>
      <c r="EN54" s="78"/>
      <c r="EO54" s="78"/>
      <c r="EP54" s="78"/>
      <c r="EQ54" s="78"/>
      <c r="ER54" s="78"/>
      <c r="ES54" s="78"/>
      <c r="ET54" s="78"/>
      <c r="EU54" s="78"/>
      <c r="EV54" s="78"/>
      <c r="EW54" s="78"/>
      <c r="EX54" s="78"/>
      <c r="EY54" s="78"/>
      <c r="EZ54" s="78"/>
      <c r="FA54" s="78"/>
      <c r="FB54" s="78"/>
      <c r="FC54" s="78"/>
      <c r="FD54" s="78"/>
      <c r="FE54" s="78"/>
      <c r="FF54" s="78"/>
      <c r="FG54" s="78"/>
      <c r="FH54" s="78"/>
      <c r="FI54" s="78"/>
      <c r="FJ54" s="78"/>
      <c r="FK54" s="78"/>
      <c r="FL54" s="78"/>
      <c r="FM54" s="78"/>
      <c r="FN54" s="78"/>
      <c r="FO54" s="78"/>
      <c r="FP54" s="78"/>
      <c r="FQ54" s="78"/>
      <c r="FR54" s="78"/>
      <c r="FS54" s="78"/>
      <c r="FT54" s="78"/>
      <c r="FU54" s="78"/>
      <c r="FV54" s="78"/>
      <c r="FW54" s="78"/>
      <c r="FX54" s="78"/>
      <c r="FY54" s="78"/>
      <c r="FZ54" s="78"/>
      <c r="GA54" s="78"/>
      <c r="GB54" s="78"/>
      <c r="GC54" s="78"/>
      <c r="GD54" s="78"/>
      <c r="GE54" s="78"/>
      <c r="GF54" s="78"/>
      <c r="GG54" s="78"/>
      <c r="GH54" s="78"/>
      <c r="GI54" s="78"/>
      <c r="GJ54" s="78"/>
      <c r="GK54" s="78"/>
      <c r="GL54" s="78"/>
      <c r="GM54" s="78"/>
      <c r="GN54" s="78"/>
      <c r="GO54" s="78"/>
      <c r="GP54" s="78"/>
      <c r="GQ54" s="78"/>
      <c r="GR54" s="78"/>
      <c r="GS54" s="78"/>
    </row>
    <row r="55" spans="1:201" s="27" customFormat="1" ht="52.5" customHeight="1" x14ac:dyDescent="0.2">
      <c r="A55" s="24" t="s">
        <v>131</v>
      </c>
      <c r="B55" s="114" t="s">
        <v>173</v>
      </c>
      <c r="C55" s="115" t="s">
        <v>187</v>
      </c>
      <c r="D55" s="74" t="s">
        <v>46</v>
      </c>
      <c r="E55" s="118">
        <v>2023</v>
      </c>
      <c r="F55" s="118">
        <v>2023</v>
      </c>
      <c r="G55" s="74" t="s">
        <v>145</v>
      </c>
      <c r="H55" s="73">
        <v>0</v>
      </c>
      <c r="I55" s="73">
        <v>0</v>
      </c>
      <c r="J55" s="74" t="s">
        <v>19</v>
      </c>
      <c r="K55" s="74" t="s">
        <v>19</v>
      </c>
      <c r="L55" s="73">
        <v>0</v>
      </c>
      <c r="M55" s="74" t="s">
        <v>19</v>
      </c>
      <c r="N55" s="92">
        <v>0</v>
      </c>
      <c r="O55" s="92">
        <v>0</v>
      </c>
      <c r="P55" s="166">
        <f>'[1]КЛ и ВЛ-10'!$L$21/1000*1.2</f>
        <v>8.2845688052736008</v>
      </c>
      <c r="Q55" s="166">
        <f>'[1]КЛ и ВЛ-10'!$P$21/1000*1.2</f>
        <v>10.748129595901558</v>
      </c>
      <c r="R55" s="92">
        <v>8.2845688052736008</v>
      </c>
      <c r="S55" s="92">
        <v>10.748129595901558</v>
      </c>
      <c r="T55" s="166">
        <f t="shared" si="132"/>
        <v>10.748129595901558</v>
      </c>
      <c r="U55" s="166">
        <f t="shared" ref="U55:U57" si="140">T55</f>
        <v>10.748129595901558</v>
      </c>
      <c r="V55" s="92">
        <v>0</v>
      </c>
      <c r="W55" s="92">
        <v>0</v>
      </c>
      <c r="X55" s="92">
        <v>0</v>
      </c>
      <c r="Y55" s="160">
        <f t="shared" si="72"/>
        <v>0</v>
      </c>
      <c r="Z55" s="162">
        <v>0</v>
      </c>
      <c r="AA55" s="162">
        <v>0</v>
      </c>
      <c r="AB55" s="92">
        <v>0</v>
      </c>
      <c r="AC55" s="163">
        <v>0</v>
      </c>
      <c r="AD55" s="92">
        <f>AE55+AF55+AG55+AH55</f>
        <v>0</v>
      </c>
      <c r="AE55" s="162">
        <v>0</v>
      </c>
      <c r="AF55" s="162">
        <v>0</v>
      </c>
      <c r="AG55" s="163">
        <v>0</v>
      </c>
      <c r="AH55" s="163">
        <v>0</v>
      </c>
      <c r="AI55" s="92">
        <f>AJ55+AK55+AL55+AM55</f>
        <v>0</v>
      </c>
      <c r="AJ55" s="162">
        <v>0</v>
      </c>
      <c r="AK55" s="162">
        <v>0</v>
      </c>
      <c r="AL55" s="92">
        <v>0</v>
      </c>
      <c r="AM55" s="163">
        <v>0</v>
      </c>
      <c r="AN55" s="92">
        <f>AO55+AP55+AQ55+AR55</f>
        <v>0</v>
      </c>
      <c r="AO55" s="162">
        <v>0</v>
      </c>
      <c r="AP55" s="162">
        <v>0</v>
      </c>
      <c r="AQ55" s="163">
        <v>0</v>
      </c>
      <c r="AR55" s="163">
        <v>0</v>
      </c>
      <c r="AS55" s="92">
        <f>AT55+AU55+AV55+AW55</f>
        <v>0</v>
      </c>
      <c r="AT55" s="162">
        <v>0</v>
      </c>
      <c r="AU55" s="162">
        <v>0</v>
      </c>
      <c r="AV55" s="92">
        <v>0</v>
      </c>
      <c r="AW55" s="163">
        <v>0</v>
      </c>
      <c r="AX55" s="92">
        <f>AY55+AZ55+BA55+BB55</f>
        <v>0</v>
      </c>
      <c r="AY55" s="162">
        <v>0</v>
      </c>
      <c r="AZ55" s="162">
        <v>0</v>
      </c>
      <c r="BA55" s="163">
        <v>0</v>
      </c>
      <c r="BB55" s="163">
        <v>0</v>
      </c>
      <c r="BC55" s="166">
        <f>BD55+BE55+BF55+BG55</f>
        <v>10.748129595901558</v>
      </c>
      <c r="BD55" s="162">
        <v>0</v>
      </c>
      <c r="BE55" s="162">
        <v>0</v>
      </c>
      <c r="BF55" s="166">
        <f>T55</f>
        <v>10.748129595901558</v>
      </c>
      <c r="BG55" s="163">
        <v>0</v>
      </c>
      <c r="BH55" s="166">
        <f t="shared" ref="BH55:BH57" si="141">BD55+BE55+BF55+BG55</f>
        <v>10.748129595901558</v>
      </c>
      <c r="BI55" s="162">
        <v>0</v>
      </c>
      <c r="BJ55" s="162">
        <v>0</v>
      </c>
      <c r="BK55" s="166">
        <f t="shared" ref="BK55:BK57" si="142">T55</f>
        <v>10.748129595901558</v>
      </c>
      <c r="BL55" s="163">
        <v>0</v>
      </c>
      <c r="BM55" s="92">
        <f>BN55+BO55+BP55+BQ55</f>
        <v>0</v>
      </c>
      <c r="BN55" s="162">
        <v>0</v>
      </c>
      <c r="BO55" s="162">
        <v>0</v>
      </c>
      <c r="BP55" s="92">
        <v>0</v>
      </c>
      <c r="BQ55" s="163">
        <v>0</v>
      </c>
      <c r="BR55" s="92">
        <f>BS55+BT55+BU55+BV55</f>
        <v>0</v>
      </c>
      <c r="BS55" s="162">
        <v>0</v>
      </c>
      <c r="BT55" s="162">
        <v>0</v>
      </c>
      <c r="BU55" s="163">
        <v>0</v>
      </c>
      <c r="BV55" s="163">
        <v>0</v>
      </c>
      <c r="BW55" s="92">
        <f>BX55+BY55+BZ55+CA55</f>
        <v>0</v>
      </c>
      <c r="BX55" s="162">
        <v>0</v>
      </c>
      <c r="BY55" s="162">
        <v>0</v>
      </c>
      <c r="BZ55" s="92">
        <v>0</v>
      </c>
      <c r="CA55" s="163">
        <v>0</v>
      </c>
      <c r="CB55" s="92">
        <f>CC55+CD55+CE55+CF55</f>
        <v>0</v>
      </c>
      <c r="CC55" s="162">
        <v>0</v>
      </c>
      <c r="CD55" s="162">
        <v>0</v>
      </c>
      <c r="CE55" s="163">
        <v>0</v>
      </c>
      <c r="CF55" s="163">
        <v>0</v>
      </c>
      <c r="CG55" s="92">
        <f>CH55+CI55+CJ55+CK55</f>
        <v>10.748129595901558</v>
      </c>
      <c r="CH55" s="165">
        <f>BX55+BN55+BD55+AT55+Z55</f>
        <v>0</v>
      </c>
      <c r="CI55" s="165">
        <f>BY55+BO55+BE55+AU55+AA55</f>
        <v>0</v>
      </c>
      <c r="CJ55" s="165">
        <f t="shared" si="86"/>
        <v>10.748129595901558</v>
      </c>
      <c r="CK55" s="165">
        <f>CA55+BQ55+BG55+AW55+AC55</f>
        <v>0</v>
      </c>
      <c r="CL55" s="92">
        <f>CM55+CN55+CO55+CP55</f>
        <v>10.748129595901558</v>
      </c>
      <c r="CM55" s="165">
        <f>CC55+BS55+BI55+AY55+AE55</f>
        <v>0</v>
      </c>
      <c r="CN55" s="165">
        <f>CD55+BT55+BJ55+AZ55+AF55</f>
        <v>0</v>
      </c>
      <c r="CO55" s="165">
        <f t="shared" si="91"/>
        <v>10.748129595901558</v>
      </c>
      <c r="CP55" s="165">
        <f>CF55+BV55+BL55+BB55+AH55</f>
        <v>0</v>
      </c>
      <c r="CQ55" s="74" t="s">
        <v>145</v>
      </c>
      <c r="CR55" s="78"/>
      <c r="CS55" s="78"/>
      <c r="CT55" s="78"/>
      <c r="CU55" s="78"/>
      <c r="CV55" s="78"/>
      <c r="CW55" s="78"/>
      <c r="CX55" s="78"/>
      <c r="CY55" s="78"/>
      <c r="CZ55" s="78"/>
      <c r="DA55" s="78"/>
      <c r="DB55" s="78"/>
      <c r="DC55" s="78"/>
      <c r="DD55" s="78"/>
      <c r="DE55" s="78"/>
      <c r="DF55" s="78"/>
      <c r="DG55" s="78"/>
      <c r="DH55" s="78"/>
      <c r="DI55" s="78"/>
      <c r="DJ55" s="78"/>
      <c r="DK55" s="78"/>
      <c r="DL55" s="78"/>
      <c r="DM55" s="78"/>
      <c r="DN55" s="78"/>
      <c r="DO55" s="78"/>
      <c r="DP55" s="78"/>
      <c r="DQ55" s="78"/>
      <c r="DR55" s="78"/>
      <c r="DS55" s="78"/>
      <c r="DT55" s="78"/>
      <c r="DU55" s="78"/>
      <c r="DV55" s="78"/>
      <c r="DW55" s="78"/>
      <c r="DX55" s="78"/>
      <c r="DY55" s="78"/>
      <c r="DZ55" s="78"/>
      <c r="EA55" s="78"/>
      <c r="EB55" s="78"/>
      <c r="EC55" s="78"/>
      <c r="ED55" s="78"/>
      <c r="EE55" s="78"/>
      <c r="EF55" s="78"/>
      <c r="EG55" s="78"/>
      <c r="EH55" s="78"/>
      <c r="EI55" s="78"/>
      <c r="EJ55" s="78"/>
      <c r="EK55" s="78"/>
      <c r="EL55" s="78"/>
      <c r="EM55" s="78"/>
      <c r="EN55" s="78"/>
      <c r="EO55" s="78"/>
      <c r="EP55" s="78"/>
      <c r="EQ55" s="78"/>
      <c r="ER55" s="78"/>
      <c r="ES55" s="78"/>
      <c r="ET55" s="78"/>
      <c r="EU55" s="78"/>
      <c r="EV55" s="78"/>
      <c r="EW55" s="78"/>
      <c r="EX55" s="78"/>
      <c r="EY55" s="78"/>
      <c r="EZ55" s="78"/>
      <c r="FA55" s="78"/>
      <c r="FB55" s="78"/>
      <c r="FC55" s="78"/>
      <c r="FD55" s="78"/>
      <c r="FE55" s="78"/>
      <c r="FF55" s="78"/>
      <c r="FG55" s="78"/>
      <c r="FH55" s="78"/>
      <c r="FI55" s="78"/>
      <c r="FJ55" s="78"/>
      <c r="FK55" s="78"/>
      <c r="FL55" s="78"/>
      <c r="FM55" s="78"/>
      <c r="FN55" s="78"/>
      <c r="FO55" s="78"/>
      <c r="FP55" s="78"/>
      <c r="FQ55" s="78"/>
      <c r="FR55" s="78"/>
      <c r="FS55" s="78"/>
      <c r="FT55" s="78"/>
      <c r="FU55" s="78"/>
      <c r="FV55" s="78"/>
      <c r="FW55" s="78"/>
      <c r="FX55" s="78"/>
      <c r="FY55" s="78"/>
      <c r="FZ55" s="78"/>
      <c r="GA55" s="78"/>
      <c r="GB55" s="78"/>
      <c r="GC55" s="78"/>
      <c r="GD55" s="78"/>
      <c r="GE55" s="78"/>
      <c r="GF55" s="78"/>
      <c r="GG55" s="78"/>
      <c r="GH55" s="78"/>
      <c r="GI55" s="78"/>
      <c r="GJ55" s="78"/>
      <c r="GK55" s="78"/>
      <c r="GL55" s="78"/>
      <c r="GM55" s="78"/>
      <c r="GN55" s="78"/>
      <c r="GO55" s="78"/>
      <c r="GP55" s="78"/>
      <c r="GQ55" s="78"/>
      <c r="GR55" s="78"/>
      <c r="GS55" s="78"/>
    </row>
    <row r="56" spans="1:201" s="27" customFormat="1" ht="47.25" customHeight="1" x14ac:dyDescent="0.2">
      <c r="A56" s="79" t="s">
        <v>132</v>
      </c>
      <c r="B56" s="114" t="s">
        <v>170</v>
      </c>
      <c r="C56" s="115" t="s">
        <v>188</v>
      </c>
      <c r="D56" s="74" t="s">
        <v>46</v>
      </c>
      <c r="E56" s="118">
        <v>2023</v>
      </c>
      <c r="F56" s="118">
        <v>2023</v>
      </c>
      <c r="G56" s="25" t="s">
        <v>145</v>
      </c>
      <c r="H56" s="73">
        <v>0</v>
      </c>
      <c r="I56" s="73">
        <v>0</v>
      </c>
      <c r="J56" s="74" t="s">
        <v>19</v>
      </c>
      <c r="K56" s="74" t="s">
        <v>19</v>
      </c>
      <c r="L56" s="73">
        <v>0</v>
      </c>
      <c r="M56" s="74" t="s">
        <v>19</v>
      </c>
      <c r="N56" s="92">
        <v>0</v>
      </c>
      <c r="O56" s="92">
        <v>0</v>
      </c>
      <c r="P56" s="166">
        <f>('[1]ВЛ-0,4'!$K$29+'[1]ВЛ-0,4'!$K$30+'[1]ВЛ-0,4'!$K$31)/1000*1.2</f>
        <v>3.6429150878855996</v>
      </c>
      <c r="Q56" s="166">
        <f>('[1]ВЛ-0,4'!$M$29+'[1]ВЛ-0,4'!$M$30+'[1]ВЛ-0,4'!$M$31)/1000*1.2</f>
        <v>4.1474041838314362</v>
      </c>
      <c r="R56" s="92">
        <v>3.6429150878855996</v>
      </c>
      <c r="S56" s="92">
        <v>4.1474041838314362</v>
      </c>
      <c r="T56" s="166">
        <f t="shared" si="132"/>
        <v>4.1474041838314362</v>
      </c>
      <c r="U56" s="166">
        <f t="shared" si="140"/>
        <v>4.1474041838314362</v>
      </c>
      <c r="V56" s="92">
        <v>0</v>
      </c>
      <c r="W56" s="92">
        <v>0</v>
      </c>
      <c r="X56" s="92">
        <v>0</v>
      </c>
      <c r="Y56" s="160">
        <f t="shared" si="72"/>
        <v>0</v>
      </c>
      <c r="Z56" s="162">
        <v>0</v>
      </c>
      <c r="AA56" s="162">
        <v>0</v>
      </c>
      <c r="AB56" s="92">
        <v>0</v>
      </c>
      <c r="AC56" s="163">
        <v>0</v>
      </c>
      <c r="AD56" s="92">
        <f t="shared" ref="AD56" si="143">AE56+AF56+AG56+AH56</f>
        <v>0</v>
      </c>
      <c r="AE56" s="162">
        <v>0</v>
      </c>
      <c r="AF56" s="162">
        <v>0</v>
      </c>
      <c r="AG56" s="163">
        <v>0</v>
      </c>
      <c r="AH56" s="163">
        <v>0</v>
      </c>
      <c r="AI56" s="92">
        <v>0</v>
      </c>
      <c r="AJ56" s="162">
        <v>0</v>
      </c>
      <c r="AK56" s="162">
        <v>0</v>
      </c>
      <c r="AL56" s="92">
        <v>0</v>
      </c>
      <c r="AM56" s="163">
        <v>0</v>
      </c>
      <c r="AN56" s="92">
        <f t="shared" ref="AN56:AN62" si="144">AO56+AP56+AQ56+AR56</f>
        <v>0</v>
      </c>
      <c r="AO56" s="162">
        <v>0</v>
      </c>
      <c r="AP56" s="162">
        <v>0</v>
      </c>
      <c r="AQ56" s="163">
        <v>0</v>
      </c>
      <c r="AR56" s="163">
        <v>0</v>
      </c>
      <c r="AS56" s="92">
        <v>0</v>
      </c>
      <c r="AT56" s="162">
        <v>0</v>
      </c>
      <c r="AU56" s="162">
        <v>0</v>
      </c>
      <c r="AV56" s="92">
        <v>0</v>
      </c>
      <c r="AW56" s="163">
        <v>0</v>
      </c>
      <c r="AX56" s="92">
        <f t="shared" ref="AX56" si="145">AY56+AZ56+BA56+BB56</f>
        <v>0</v>
      </c>
      <c r="AY56" s="162">
        <v>0</v>
      </c>
      <c r="AZ56" s="162">
        <v>0</v>
      </c>
      <c r="BA56" s="163">
        <v>0</v>
      </c>
      <c r="BB56" s="163">
        <v>0</v>
      </c>
      <c r="BC56" s="166">
        <f t="shared" ref="BC56" si="146">BD56+BE56+BF56+BG56</f>
        <v>4.1474041838314362</v>
      </c>
      <c r="BD56" s="162">
        <v>0</v>
      </c>
      <c r="BE56" s="162">
        <v>0</v>
      </c>
      <c r="BF56" s="166">
        <f>Q56</f>
        <v>4.1474041838314362</v>
      </c>
      <c r="BG56" s="163">
        <v>0</v>
      </c>
      <c r="BH56" s="166">
        <f t="shared" si="141"/>
        <v>4.1474041838314362</v>
      </c>
      <c r="BI56" s="162">
        <v>0</v>
      </c>
      <c r="BJ56" s="162">
        <v>0</v>
      </c>
      <c r="BK56" s="166">
        <f t="shared" si="142"/>
        <v>4.1474041838314362</v>
      </c>
      <c r="BL56" s="163">
        <v>0</v>
      </c>
      <c r="BM56" s="92">
        <f t="shared" ref="BM56" si="147">BN56+BO56+BP56+BQ56</f>
        <v>0</v>
      </c>
      <c r="BN56" s="162">
        <v>0</v>
      </c>
      <c r="BO56" s="162">
        <v>0</v>
      </c>
      <c r="BP56" s="92">
        <v>0</v>
      </c>
      <c r="BQ56" s="163">
        <v>0</v>
      </c>
      <c r="BR56" s="92">
        <f t="shared" ref="BR56" si="148">BS56+BT56+BU56+BV56</f>
        <v>0</v>
      </c>
      <c r="BS56" s="162">
        <v>0</v>
      </c>
      <c r="BT56" s="162">
        <v>0</v>
      </c>
      <c r="BU56" s="163">
        <v>0</v>
      </c>
      <c r="BV56" s="163">
        <v>0</v>
      </c>
      <c r="BW56" s="92">
        <f t="shared" ref="BW56" si="149">BX56+BY56+BZ56+CA56</f>
        <v>0</v>
      </c>
      <c r="BX56" s="162">
        <v>0</v>
      </c>
      <c r="BY56" s="162">
        <v>0</v>
      </c>
      <c r="BZ56" s="92">
        <v>0</v>
      </c>
      <c r="CA56" s="163">
        <v>0</v>
      </c>
      <c r="CB56" s="92">
        <f t="shared" ref="CB56" si="150">CC56+CD56+CE56+CF56</f>
        <v>0</v>
      </c>
      <c r="CC56" s="162">
        <v>0</v>
      </c>
      <c r="CD56" s="162">
        <v>0</v>
      </c>
      <c r="CE56" s="163">
        <v>0</v>
      </c>
      <c r="CF56" s="163">
        <v>0</v>
      </c>
      <c r="CG56" s="92">
        <f t="shared" ref="CG56" si="151">CH56+CI56+CJ56+CK56</f>
        <v>4.1474041838314362</v>
      </c>
      <c r="CH56" s="165">
        <f t="shared" ref="CH56" si="152">BX56+BN56+BD56+AT56+Z56</f>
        <v>0</v>
      </c>
      <c r="CI56" s="165">
        <f t="shared" ref="CI56" si="153">BY56+BO56+BE56+AU56+AA56</f>
        <v>0</v>
      </c>
      <c r="CJ56" s="165">
        <f t="shared" si="86"/>
        <v>4.1474041838314362</v>
      </c>
      <c r="CK56" s="165">
        <f t="shared" ref="CK56" si="154">CA56+BQ56+BG56+AW56+AC56</f>
        <v>0</v>
      </c>
      <c r="CL56" s="92">
        <f t="shared" ref="CL56:CL62" si="155">CM56+CN56+CO56+CP56</f>
        <v>4.1474041838314362</v>
      </c>
      <c r="CM56" s="165">
        <f t="shared" ref="CM56:CM62" si="156">CC56+BS56+BI56+AY56+AE56</f>
        <v>0</v>
      </c>
      <c r="CN56" s="165">
        <f t="shared" ref="CN56:CN62" si="157">CD56+BT56+BJ56+AZ56+AF56</f>
        <v>0</v>
      </c>
      <c r="CO56" s="165">
        <f t="shared" si="91"/>
        <v>4.1474041838314362</v>
      </c>
      <c r="CP56" s="165">
        <f t="shared" ref="CP56:CP62" si="158">CF56+BV56+BL56+BB56+AH56</f>
        <v>0</v>
      </c>
      <c r="CQ56" s="74"/>
      <c r="CR56" s="78"/>
      <c r="CS56" s="78"/>
      <c r="CT56" s="78"/>
      <c r="CU56" s="78"/>
      <c r="CV56" s="78"/>
      <c r="CW56" s="78"/>
      <c r="CX56" s="78"/>
      <c r="CY56" s="78"/>
      <c r="CZ56" s="78"/>
      <c r="DA56" s="78"/>
      <c r="DB56" s="78"/>
      <c r="DC56" s="78"/>
      <c r="DD56" s="78"/>
      <c r="DE56" s="78"/>
      <c r="DF56" s="78"/>
      <c r="DG56" s="78"/>
      <c r="DH56" s="78"/>
      <c r="DI56" s="78"/>
      <c r="DJ56" s="78"/>
      <c r="DK56" s="78"/>
      <c r="DL56" s="78"/>
      <c r="DM56" s="78"/>
      <c r="DN56" s="78"/>
      <c r="DO56" s="78"/>
      <c r="DP56" s="78"/>
      <c r="DQ56" s="78"/>
      <c r="DR56" s="78"/>
      <c r="DS56" s="78"/>
      <c r="DT56" s="78"/>
      <c r="DU56" s="78"/>
      <c r="DV56" s="78"/>
      <c r="DW56" s="78"/>
      <c r="DX56" s="78"/>
      <c r="DY56" s="78"/>
      <c r="DZ56" s="78"/>
      <c r="EA56" s="78"/>
      <c r="EB56" s="78"/>
      <c r="EC56" s="78"/>
      <c r="ED56" s="78"/>
      <c r="EE56" s="78"/>
      <c r="EF56" s="78"/>
      <c r="EG56" s="78"/>
      <c r="EH56" s="78"/>
      <c r="EI56" s="78"/>
      <c r="EJ56" s="78"/>
      <c r="EK56" s="78"/>
      <c r="EL56" s="78"/>
      <c r="EM56" s="78"/>
      <c r="EN56" s="78"/>
      <c r="EO56" s="78"/>
      <c r="EP56" s="78"/>
      <c r="EQ56" s="78"/>
      <c r="ER56" s="78"/>
      <c r="ES56" s="78"/>
      <c r="ET56" s="78"/>
      <c r="EU56" s="78"/>
      <c r="EV56" s="78"/>
      <c r="EW56" s="78"/>
      <c r="EX56" s="78"/>
      <c r="EY56" s="78"/>
      <c r="EZ56" s="78"/>
      <c r="FA56" s="78"/>
      <c r="FB56" s="78"/>
      <c r="FC56" s="78"/>
      <c r="FD56" s="78"/>
      <c r="FE56" s="78"/>
      <c r="FF56" s="78"/>
      <c r="FG56" s="78"/>
      <c r="FH56" s="78"/>
      <c r="FI56" s="78"/>
      <c r="FJ56" s="78"/>
      <c r="FK56" s="78"/>
      <c r="FL56" s="78"/>
      <c r="FM56" s="78"/>
      <c r="FN56" s="78"/>
      <c r="FO56" s="78"/>
      <c r="FP56" s="78"/>
      <c r="FQ56" s="78"/>
      <c r="FR56" s="78"/>
      <c r="FS56" s="78"/>
      <c r="FT56" s="78"/>
      <c r="FU56" s="78"/>
      <c r="FV56" s="78"/>
      <c r="FW56" s="78"/>
      <c r="FX56" s="78"/>
      <c r="FY56" s="78"/>
      <c r="FZ56" s="78"/>
      <c r="GA56" s="78"/>
      <c r="GB56" s="78"/>
      <c r="GC56" s="78"/>
      <c r="GD56" s="78"/>
      <c r="GE56" s="78"/>
      <c r="GF56" s="78"/>
      <c r="GG56" s="78"/>
      <c r="GH56" s="78"/>
      <c r="GI56" s="78"/>
      <c r="GJ56" s="78"/>
      <c r="GK56" s="78"/>
      <c r="GL56" s="78"/>
      <c r="GM56" s="78"/>
      <c r="GN56" s="78"/>
      <c r="GO56" s="78"/>
      <c r="GP56" s="78"/>
      <c r="GQ56" s="78"/>
      <c r="GR56" s="78"/>
      <c r="GS56" s="78"/>
    </row>
    <row r="57" spans="1:201" s="27" customFormat="1" ht="47.25" customHeight="1" x14ac:dyDescent="0.2">
      <c r="A57" s="79" t="s">
        <v>133</v>
      </c>
      <c r="B57" s="114" t="s">
        <v>174</v>
      </c>
      <c r="C57" s="115" t="s">
        <v>189</v>
      </c>
      <c r="D57" s="74" t="s">
        <v>46</v>
      </c>
      <c r="E57" s="118">
        <v>2023</v>
      </c>
      <c r="F57" s="118">
        <v>2023</v>
      </c>
      <c r="G57" s="25" t="s">
        <v>145</v>
      </c>
      <c r="H57" s="73">
        <v>0</v>
      </c>
      <c r="I57" s="73">
        <v>0</v>
      </c>
      <c r="J57" s="74" t="s">
        <v>19</v>
      </c>
      <c r="K57" s="74" t="s">
        <v>19</v>
      </c>
      <c r="L57" s="73">
        <v>0</v>
      </c>
      <c r="M57" s="74" t="s">
        <v>19</v>
      </c>
      <c r="N57" s="92">
        <v>0</v>
      </c>
      <c r="O57" s="92">
        <v>0</v>
      </c>
      <c r="P57" s="166">
        <f>'[1]ВЛ-0,4'!$K$14/1000*1.2</f>
        <v>1.2182371012044</v>
      </c>
      <c r="Q57" s="166">
        <f>'[1]ВЛ-0,4'!$N$14/1000*1.2</f>
        <v>1.4798699587977253</v>
      </c>
      <c r="R57" s="92">
        <v>1.2182371012044</v>
      </c>
      <c r="S57" s="92">
        <v>1.4798699587977253</v>
      </c>
      <c r="T57" s="166">
        <f t="shared" si="132"/>
        <v>1.4798699587977253</v>
      </c>
      <c r="U57" s="166">
        <f t="shared" si="140"/>
        <v>1.4798699587977253</v>
      </c>
      <c r="V57" s="92">
        <v>0</v>
      </c>
      <c r="W57" s="92">
        <v>0</v>
      </c>
      <c r="X57" s="92">
        <v>0</v>
      </c>
      <c r="Y57" s="160">
        <f t="shared" si="72"/>
        <v>0</v>
      </c>
      <c r="Z57" s="162">
        <v>0</v>
      </c>
      <c r="AA57" s="162">
        <v>0</v>
      </c>
      <c r="AB57" s="92">
        <v>0</v>
      </c>
      <c r="AC57" s="163">
        <v>0</v>
      </c>
      <c r="AD57" s="92">
        <f t="shared" ref="AD57" si="159">AE57+AF57+AG57+AH57</f>
        <v>0</v>
      </c>
      <c r="AE57" s="162">
        <v>0</v>
      </c>
      <c r="AF57" s="162">
        <v>0</v>
      </c>
      <c r="AG57" s="163">
        <v>0</v>
      </c>
      <c r="AH57" s="163">
        <v>0</v>
      </c>
      <c r="AI57" s="92">
        <v>0</v>
      </c>
      <c r="AJ57" s="162">
        <v>0</v>
      </c>
      <c r="AK57" s="162">
        <v>0</v>
      </c>
      <c r="AL57" s="92">
        <v>0</v>
      </c>
      <c r="AM57" s="163">
        <v>0</v>
      </c>
      <c r="AN57" s="92">
        <f t="shared" si="144"/>
        <v>0</v>
      </c>
      <c r="AO57" s="162">
        <v>0</v>
      </c>
      <c r="AP57" s="162">
        <v>0</v>
      </c>
      <c r="AQ57" s="163">
        <v>0</v>
      </c>
      <c r="AR57" s="163">
        <v>0</v>
      </c>
      <c r="AS57" s="92">
        <v>0</v>
      </c>
      <c r="AT57" s="162">
        <v>0</v>
      </c>
      <c r="AU57" s="162">
        <v>0</v>
      </c>
      <c r="AV57" s="92">
        <v>0</v>
      </c>
      <c r="AW57" s="163">
        <v>0</v>
      </c>
      <c r="AX57" s="92">
        <f t="shared" ref="AX57" si="160">AY57+AZ57+BA57+BB57</f>
        <v>0</v>
      </c>
      <c r="AY57" s="162">
        <v>0</v>
      </c>
      <c r="AZ57" s="162">
        <v>0</v>
      </c>
      <c r="BA57" s="163">
        <v>0</v>
      </c>
      <c r="BB57" s="163">
        <v>0</v>
      </c>
      <c r="BC57" s="166">
        <f t="shared" ref="BC57" si="161">BD57+BE57+BF57+BG57</f>
        <v>1.4798699587977253</v>
      </c>
      <c r="BD57" s="162">
        <v>0</v>
      </c>
      <c r="BE57" s="162">
        <v>0</v>
      </c>
      <c r="BF57" s="166">
        <f>Q57</f>
        <v>1.4798699587977253</v>
      </c>
      <c r="BG57" s="163">
        <v>0</v>
      </c>
      <c r="BH57" s="166">
        <f t="shared" si="141"/>
        <v>1.4798699587977253</v>
      </c>
      <c r="BI57" s="162">
        <v>0</v>
      </c>
      <c r="BJ57" s="162">
        <v>0</v>
      </c>
      <c r="BK57" s="166">
        <f t="shared" si="142"/>
        <v>1.4798699587977253</v>
      </c>
      <c r="BL57" s="163">
        <v>0</v>
      </c>
      <c r="BM57" s="92">
        <f t="shared" ref="BM57" si="162">BN57+BO57+BP57+BQ57</f>
        <v>0</v>
      </c>
      <c r="BN57" s="162">
        <v>0</v>
      </c>
      <c r="BO57" s="162">
        <v>0</v>
      </c>
      <c r="BP57" s="92">
        <v>0</v>
      </c>
      <c r="BQ57" s="163">
        <v>0</v>
      </c>
      <c r="BR57" s="92">
        <f t="shared" ref="BR57" si="163">BS57+BT57+BU57+BV57</f>
        <v>0</v>
      </c>
      <c r="BS57" s="162">
        <v>0</v>
      </c>
      <c r="BT57" s="162">
        <v>0</v>
      </c>
      <c r="BU57" s="163">
        <v>0</v>
      </c>
      <c r="BV57" s="163">
        <v>0</v>
      </c>
      <c r="BW57" s="92">
        <f t="shared" ref="BW57" si="164">BX57+BY57+BZ57+CA57</f>
        <v>0</v>
      </c>
      <c r="BX57" s="162">
        <v>0</v>
      </c>
      <c r="BY57" s="162">
        <v>0</v>
      </c>
      <c r="BZ57" s="92">
        <v>0</v>
      </c>
      <c r="CA57" s="163">
        <v>0</v>
      </c>
      <c r="CB57" s="92">
        <f t="shared" ref="CB57" si="165">CC57+CD57+CE57+CF57</f>
        <v>0</v>
      </c>
      <c r="CC57" s="162">
        <v>0</v>
      </c>
      <c r="CD57" s="162">
        <v>0</v>
      </c>
      <c r="CE57" s="163">
        <v>0</v>
      </c>
      <c r="CF57" s="163">
        <v>0</v>
      </c>
      <c r="CG57" s="92">
        <f t="shared" ref="CG57" si="166">CH57+CI57+CJ57+CK57</f>
        <v>1.4798699587977253</v>
      </c>
      <c r="CH57" s="165">
        <f t="shared" ref="CH57" si="167">BX57+BN57+BD57+AT57+Z57</f>
        <v>0</v>
      </c>
      <c r="CI57" s="165">
        <f t="shared" ref="CI57" si="168">BY57+BO57+BE57+AU57+AA57</f>
        <v>0</v>
      </c>
      <c r="CJ57" s="165">
        <f t="shared" si="86"/>
        <v>1.4798699587977253</v>
      </c>
      <c r="CK57" s="165">
        <f t="shared" ref="CK57" si="169">CA57+BQ57+BG57+AW57+AC57</f>
        <v>0</v>
      </c>
      <c r="CL57" s="92">
        <f t="shared" si="155"/>
        <v>1.4798699587977253</v>
      </c>
      <c r="CM57" s="165">
        <f t="shared" si="156"/>
        <v>0</v>
      </c>
      <c r="CN57" s="165">
        <f t="shared" si="157"/>
        <v>0</v>
      </c>
      <c r="CO57" s="165">
        <f t="shared" si="91"/>
        <v>1.4798699587977253</v>
      </c>
      <c r="CP57" s="165">
        <f t="shared" si="158"/>
        <v>0</v>
      </c>
      <c r="CQ57" s="74"/>
      <c r="CR57" s="78"/>
      <c r="CS57" s="78"/>
      <c r="CT57" s="78"/>
      <c r="CU57" s="78"/>
      <c r="CV57" s="78"/>
      <c r="CW57" s="78"/>
      <c r="CX57" s="78"/>
      <c r="CY57" s="78"/>
      <c r="CZ57" s="78"/>
      <c r="DA57" s="78"/>
      <c r="DB57" s="78"/>
      <c r="DC57" s="78"/>
      <c r="DD57" s="78"/>
      <c r="DE57" s="78"/>
      <c r="DF57" s="78"/>
      <c r="DG57" s="78"/>
      <c r="DH57" s="78"/>
      <c r="DI57" s="78"/>
      <c r="DJ57" s="78"/>
      <c r="DK57" s="78"/>
      <c r="DL57" s="78"/>
      <c r="DM57" s="78"/>
      <c r="DN57" s="78"/>
      <c r="DO57" s="78"/>
      <c r="DP57" s="78"/>
      <c r="DQ57" s="78"/>
      <c r="DR57" s="78"/>
      <c r="DS57" s="78"/>
      <c r="DT57" s="78"/>
      <c r="DU57" s="78"/>
      <c r="DV57" s="78"/>
      <c r="DW57" s="78"/>
      <c r="DX57" s="78"/>
      <c r="DY57" s="78"/>
      <c r="DZ57" s="78"/>
      <c r="EA57" s="78"/>
      <c r="EB57" s="78"/>
      <c r="EC57" s="78"/>
      <c r="ED57" s="78"/>
      <c r="EE57" s="78"/>
      <c r="EF57" s="78"/>
      <c r="EG57" s="78"/>
      <c r="EH57" s="78"/>
      <c r="EI57" s="78"/>
      <c r="EJ57" s="78"/>
      <c r="EK57" s="78"/>
      <c r="EL57" s="78"/>
      <c r="EM57" s="78"/>
      <c r="EN57" s="78"/>
      <c r="EO57" s="78"/>
      <c r="EP57" s="78"/>
      <c r="EQ57" s="78"/>
      <c r="ER57" s="78"/>
      <c r="ES57" s="78"/>
      <c r="ET57" s="78"/>
      <c r="EU57" s="78"/>
      <c r="EV57" s="78"/>
      <c r="EW57" s="78"/>
      <c r="EX57" s="78"/>
      <c r="EY57" s="78"/>
      <c r="EZ57" s="78"/>
      <c r="FA57" s="78"/>
      <c r="FB57" s="78"/>
      <c r="FC57" s="78"/>
      <c r="FD57" s="78"/>
      <c r="FE57" s="78"/>
      <c r="FF57" s="78"/>
      <c r="FG57" s="78"/>
      <c r="FH57" s="78"/>
      <c r="FI57" s="78"/>
      <c r="FJ57" s="78"/>
      <c r="FK57" s="78"/>
      <c r="FL57" s="78"/>
      <c r="FM57" s="78"/>
      <c r="FN57" s="78"/>
      <c r="FO57" s="78"/>
      <c r="FP57" s="78"/>
      <c r="FQ57" s="78"/>
      <c r="FR57" s="78"/>
      <c r="FS57" s="78"/>
      <c r="FT57" s="78"/>
      <c r="FU57" s="78"/>
      <c r="FV57" s="78"/>
      <c r="FW57" s="78"/>
      <c r="FX57" s="78"/>
      <c r="FY57" s="78"/>
      <c r="FZ57" s="78"/>
      <c r="GA57" s="78"/>
      <c r="GB57" s="78"/>
      <c r="GC57" s="78"/>
      <c r="GD57" s="78"/>
      <c r="GE57" s="78"/>
      <c r="GF57" s="78"/>
      <c r="GG57" s="78"/>
      <c r="GH57" s="78"/>
      <c r="GI57" s="78"/>
      <c r="GJ57" s="78"/>
      <c r="GK57" s="78"/>
      <c r="GL57" s="78"/>
      <c r="GM57" s="78"/>
      <c r="GN57" s="78"/>
      <c r="GO57" s="78"/>
      <c r="GP57" s="78"/>
      <c r="GQ57" s="78"/>
      <c r="GR57" s="78"/>
      <c r="GS57" s="78"/>
    </row>
    <row r="58" spans="1:201" s="27" customFormat="1" ht="47.25" customHeight="1" x14ac:dyDescent="0.2">
      <c r="A58" s="79" t="s">
        <v>134</v>
      </c>
      <c r="B58" s="129" t="s">
        <v>154</v>
      </c>
      <c r="C58" s="130" t="s">
        <v>190</v>
      </c>
      <c r="D58" s="74" t="s">
        <v>46</v>
      </c>
      <c r="E58" s="117">
        <v>2024</v>
      </c>
      <c r="F58" s="117">
        <v>2024</v>
      </c>
      <c r="G58" s="25" t="s">
        <v>145</v>
      </c>
      <c r="H58" s="73">
        <v>0</v>
      </c>
      <c r="I58" s="73">
        <v>0</v>
      </c>
      <c r="J58" s="74" t="s">
        <v>19</v>
      </c>
      <c r="K58" s="74" t="s">
        <v>19</v>
      </c>
      <c r="L58" s="73">
        <v>0</v>
      </c>
      <c r="M58" s="74" t="s">
        <v>19</v>
      </c>
      <c r="N58" s="92">
        <v>0</v>
      </c>
      <c r="O58" s="92">
        <v>0</v>
      </c>
      <c r="P58" s="170">
        <f>'[1]КЛ и ВЛ-10'!$L$19/1000*1.2</f>
        <v>16.998531469415994</v>
      </c>
      <c r="Q58" s="170">
        <v>22.053999999999998</v>
      </c>
      <c r="R58" s="92">
        <v>16.998531469415994</v>
      </c>
      <c r="S58" s="92">
        <v>22.053999999999998</v>
      </c>
      <c r="T58" s="170">
        <f t="shared" si="132"/>
        <v>22.053999999999998</v>
      </c>
      <c r="U58" s="170">
        <f>T58</f>
        <v>22.053999999999998</v>
      </c>
      <c r="V58" s="92">
        <v>0</v>
      </c>
      <c r="W58" s="92">
        <v>0</v>
      </c>
      <c r="X58" s="92">
        <v>0</v>
      </c>
      <c r="Y58" s="160">
        <f t="shared" si="72"/>
        <v>0</v>
      </c>
      <c r="Z58" s="162">
        <v>0</v>
      </c>
      <c r="AA58" s="162">
        <v>0</v>
      </c>
      <c r="AB58" s="92">
        <v>0</v>
      </c>
      <c r="AC58" s="163">
        <v>0</v>
      </c>
      <c r="AD58" s="92">
        <f t="shared" ref="AD58" si="170">AE58+AF58+AG58+AH58</f>
        <v>0</v>
      </c>
      <c r="AE58" s="162">
        <v>0</v>
      </c>
      <c r="AF58" s="162">
        <v>0</v>
      </c>
      <c r="AG58" s="163">
        <v>0</v>
      </c>
      <c r="AH58" s="163">
        <v>0</v>
      </c>
      <c r="AI58" s="92">
        <f t="shared" ref="AI58:AI62" si="171">AJ58+AK58+AL58+AM58</f>
        <v>0</v>
      </c>
      <c r="AJ58" s="162">
        <v>0</v>
      </c>
      <c r="AK58" s="162">
        <v>0</v>
      </c>
      <c r="AL58" s="92">
        <v>0</v>
      </c>
      <c r="AM58" s="163">
        <v>0</v>
      </c>
      <c r="AN58" s="92">
        <f t="shared" si="144"/>
        <v>0</v>
      </c>
      <c r="AO58" s="162">
        <v>0</v>
      </c>
      <c r="AP58" s="162">
        <v>0</v>
      </c>
      <c r="AQ58" s="163">
        <v>0</v>
      </c>
      <c r="AR58" s="163">
        <v>0</v>
      </c>
      <c r="AS58" s="92">
        <f t="shared" ref="AS58" si="172">AT58+AU58+AV58+AW58</f>
        <v>0</v>
      </c>
      <c r="AT58" s="162">
        <v>0</v>
      </c>
      <c r="AU58" s="162">
        <v>0</v>
      </c>
      <c r="AV58" s="92">
        <v>0</v>
      </c>
      <c r="AW58" s="163">
        <v>0</v>
      </c>
      <c r="AX58" s="92">
        <f t="shared" ref="AX58" si="173">AY58+AZ58+BA58+BB58</f>
        <v>0</v>
      </c>
      <c r="AY58" s="162">
        <v>0</v>
      </c>
      <c r="AZ58" s="162">
        <v>0</v>
      </c>
      <c r="BA58" s="163">
        <v>0</v>
      </c>
      <c r="BB58" s="163">
        <v>0</v>
      </c>
      <c r="BC58" s="92">
        <f t="shared" ref="BC58" si="174">BD58+BE58+BF58+BG58</f>
        <v>0</v>
      </c>
      <c r="BD58" s="162">
        <v>0</v>
      </c>
      <c r="BE58" s="162">
        <v>0</v>
      </c>
      <c r="BF58" s="92">
        <v>0</v>
      </c>
      <c r="BG58" s="163">
        <v>0</v>
      </c>
      <c r="BH58" s="92">
        <f t="shared" ref="BH58" si="175">BI58+BJ58+BK58+BL58</f>
        <v>0</v>
      </c>
      <c r="BI58" s="162">
        <v>0</v>
      </c>
      <c r="BJ58" s="162">
        <v>0</v>
      </c>
      <c r="BK58" s="163">
        <v>0</v>
      </c>
      <c r="BL58" s="163">
        <v>0</v>
      </c>
      <c r="BM58" s="170">
        <f>BN58+BO58+BP58+BQ58</f>
        <v>22.053999999999998</v>
      </c>
      <c r="BN58" s="162">
        <v>0</v>
      </c>
      <c r="BO58" s="162">
        <v>0</v>
      </c>
      <c r="BP58" s="170">
        <f>T58</f>
        <v>22.053999999999998</v>
      </c>
      <c r="BQ58" s="163">
        <v>0</v>
      </c>
      <c r="BR58" s="170">
        <f>BN58+BO58+BP58+BQ58</f>
        <v>22.053999999999998</v>
      </c>
      <c r="BS58" s="162">
        <v>0</v>
      </c>
      <c r="BT58" s="162">
        <v>0</v>
      </c>
      <c r="BU58" s="170">
        <f>T58</f>
        <v>22.053999999999998</v>
      </c>
      <c r="BV58" s="163">
        <v>0</v>
      </c>
      <c r="BW58" s="92">
        <f t="shared" ref="BW58" si="176">BX58+BY58+BZ58+CA58</f>
        <v>0</v>
      </c>
      <c r="BX58" s="162">
        <v>0</v>
      </c>
      <c r="BY58" s="162">
        <v>0</v>
      </c>
      <c r="BZ58" s="92">
        <v>0</v>
      </c>
      <c r="CA58" s="163">
        <v>0</v>
      </c>
      <c r="CB58" s="92">
        <f t="shared" ref="CB58" si="177">CC58+CD58+CE58+CF58</f>
        <v>0</v>
      </c>
      <c r="CC58" s="162">
        <v>0</v>
      </c>
      <c r="CD58" s="162">
        <v>0</v>
      </c>
      <c r="CE58" s="163">
        <v>0</v>
      </c>
      <c r="CF58" s="163">
        <v>0</v>
      </c>
      <c r="CG58" s="92">
        <f t="shared" ref="CG58" si="178">CH58+CI58+CJ58+CK58</f>
        <v>22.053999999999998</v>
      </c>
      <c r="CH58" s="165">
        <f t="shared" ref="CH58" si="179">BX58+BN58+BD58+AT58+Z58</f>
        <v>0</v>
      </c>
      <c r="CI58" s="165">
        <f t="shared" ref="CI58" si="180">BY58+BO58+BE58+AU58+AA58</f>
        <v>0</v>
      </c>
      <c r="CJ58" s="165">
        <f t="shared" si="86"/>
        <v>22.053999999999998</v>
      </c>
      <c r="CK58" s="165">
        <f t="shared" ref="CK58" si="181">CA58+BQ58+BG58+AW58+AC58</f>
        <v>0</v>
      </c>
      <c r="CL58" s="92">
        <f t="shared" si="155"/>
        <v>22.053999999999998</v>
      </c>
      <c r="CM58" s="165">
        <f t="shared" si="156"/>
        <v>0</v>
      </c>
      <c r="CN58" s="165">
        <f t="shared" si="157"/>
        <v>0</v>
      </c>
      <c r="CO58" s="165">
        <f t="shared" si="91"/>
        <v>22.053999999999998</v>
      </c>
      <c r="CP58" s="165">
        <f t="shared" si="158"/>
        <v>0</v>
      </c>
      <c r="CQ58" s="74" t="s">
        <v>145</v>
      </c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</row>
    <row r="59" spans="1:201" s="77" customFormat="1" ht="54" customHeight="1" x14ac:dyDescent="0.2">
      <c r="A59" s="24" t="s">
        <v>135</v>
      </c>
      <c r="B59" s="129" t="s">
        <v>155</v>
      </c>
      <c r="C59" s="130" t="s">
        <v>191</v>
      </c>
      <c r="D59" s="74" t="s">
        <v>46</v>
      </c>
      <c r="E59" s="117">
        <v>2024</v>
      </c>
      <c r="F59" s="117">
        <v>2024</v>
      </c>
      <c r="G59" s="74" t="s">
        <v>145</v>
      </c>
      <c r="H59" s="73">
        <v>0</v>
      </c>
      <c r="I59" s="73">
        <v>0</v>
      </c>
      <c r="J59" s="74" t="s">
        <v>19</v>
      </c>
      <c r="K59" s="74" t="s">
        <v>19</v>
      </c>
      <c r="L59" s="73">
        <v>0</v>
      </c>
      <c r="M59" s="74" t="s">
        <v>19</v>
      </c>
      <c r="N59" s="92">
        <v>0</v>
      </c>
      <c r="O59" s="92">
        <v>0</v>
      </c>
      <c r="P59" s="170">
        <f>'[1]КЛ и ВЛ-10'!$L$22/1000*1.2</f>
        <v>5.0340463528319992</v>
      </c>
      <c r="Q59" s="170">
        <v>6.5190000000000001</v>
      </c>
      <c r="R59" s="92">
        <v>5.0340463528319992</v>
      </c>
      <c r="S59" s="92">
        <v>6.5190000000000001</v>
      </c>
      <c r="T59" s="170">
        <f t="shared" si="132"/>
        <v>6.5190000000000001</v>
      </c>
      <c r="U59" s="170">
        <f>T59</f>
        <v>6.5190000000000001</v>
      </c>
      <c r="V59" s="92">
        <v>0</v>
      </c>
      <c r="W59" s="92">
        <v>0</v>
      </c>
      <c r="X59" s="92">
        <f>R59</f>
        <v>5.0340463528319992</v>
      </c>
      <c r="Y59" s="160">
        <f t="shared" si="72"/>
        <v>0</v>
      </c>
      <c r="Z59" s="162">
        <v>0</v>
      </c>
      <c r="AA59" s="162">
        <v>0</v>
      </c>
      <c r="AB59" s="92">
        <v>0</v>
      </c>
      <c r="AC59" s="163">
        <v>0</v>
      </c>
      <c r="AD59" s="92">
        <f t="shared" si="133"/>
        <v>0</v>
      </c>
      <c r="AE59" s="162">
        <v>0</v>
      </c>
      <c r="AF59" s="162">
        <v>0</v>
      </c>
      <c r="AG59" s="163">
        <v>0</v>
      </c>
      <c r="AH59" s="163">
        <v>0</v>
      </c>
      <c r="AI59" s="92">
        <f t="shared" si="171"/>
        <v>0</v>
      </c>
      <c r="AJ59" s="162">
        <v>0</v>
      </c>
      <c r="AK59" s="162">
        <v>0</v>
      </c>
      <c r="AL59" s="92">
        <v>0</v>
      </c>
      <c r="AM59" s="163">
        <v>0</v>
      </c>
      <c r="AN59" s="92">
        <f t="shared" si="144"/>
        <v>0</v>
      </c>
      <c r="AO59" s="162">
        <v>0</v>
      </c>
      <c r="AP59" s="162">
        <v>0</v>
      </c>
      <c r="AQ59" s="163">
        <v>0</v>
      </c>
      <c r="AR59" s="163">
        <v>0</v>
      </c>
      <c r="AS59" s="92">
        <f t="shared" si="125"/>
        <v>0</v>
      </c>
      <c r="AT59" s="162">
        <v>0</v>
      </c>
      <c r="AU59" s="162">
        <v>0</v>
      </c>
      <c r="AV59" s="92">
        <v>0</v>
      </c>
      <c r="AW59" s="163">
        <v>0</v>
      </c>
      <c r="AX59" s="92">
        <f t="shared" si="139"/>
        <v>0</v>
      </c>
      <c r="AY59" s="162">
        <v>0</v>
      </c>
      <c r="AZ59" s="162">
        <v>0</v>
      </c>
      <c r="BA59" s="163">
        <v>0</v>
      </c>
      <c r="BB59" s="163">
        <v>0</v>
      </c>
      <c r="BC59" s="92">
        <f t="shared" si="126"/>
        <v>0</v>
      </c>
      <c r="BD59" s="162">
        <v>0</v>
      </c>
      <c r="BE59" s="162">
        <v>0</v>
      </c>
      <c r="BF59" s="92">
        <v>0</v>
      </c>
      <c r="BG59" s="163">
        <v>0</v>
      </c>
      <c r="BH59" s="92">
        <f t="shared" si="135"/>
        <v>0</v>
      </c>
      <c r="BI59" s="162">
        <v>0</v>
      </c>
      <c r="BJ59" s="162">
        <v>0</v>
      </c>
      <c r="BK59" s="163">
        <v>0</v>
      </c>
      <c r="BL59" s="163">
        <v>0</v>
      </c>
      <c r="BM59" s="170">
        <f t="shared" si="136"/>
        <v>6.5190000000000001</v>
      </c>
      <c r="BN59" s="162">
        <v>0</v>
      </c>
      <c r="BO59" s="162">
        <v>0</v>
      </c>
      <c r="BP59" s="170">
        <f>T59</f>
        <v>6.5190000000000001</v>
      </c>
      <c r="BQ59" s="163">
        <v>0</v>
      </c>
      <c r="BR59" s="170">
        <f>BN59+BO59+BP59+BQ59</f>
        <v>6.5190000000000001</v>
      </c>
      <c r="BS59" s="162">
        <v>0</v>
      </c>
      <c r="BT59" s="162">
        <v>0</v>
      </c>
      <c r="BU59" s="170">
        <f>T59</f>
        <v>6.5190000000000001</v>
      </c>
      <c r="BV59" s="163">
        <v>0</v>
      </c>
      <c r="BW59" s="92">
        <f t="shared" si="127"/>
        <v>0</v>
      </c>
      <c r="BX59" s="162">
        <v>0</v>
      </c>
      <c r="BY59" s="162">
        <v>0</v>
      </c>
      <c r="BZ59" s="92">
        <v>0</v>
      </c>
      <c r="CA59" s="163">
        <v>0</v>
      </c>
      <c r="CB59" s="92">
        <f t="shared" si="138"/>
        <v>0</v>
      </c>
      <c r="CC59" s="162">
        <v>0</v>
      </c>
      <c r="CD59" s="162">
        <v>0</v>
      </c>
      <c r="CE59" s="163">
        <v>0</v>
      </c>
      <c r="CF59" s="163">
        <v>0</v>
      </c>
      <c r="CG59" s="92">
        <f t="shared" si="128"/>
        <v>6.5190000000000001</v>
      </c>
      <c r="CH59" s="165">
        <f t="shared" si="129"/>
        <v>0</v>
      </c>
      <c r="CI59" s="165">
        <f t="shared" si="130"/>
        <v>0</v>
      </c>
      <c r="CJ59" s="165">
        <f t="shared" si="86"/>
        <v>6.5190000000000001</v>
      </c>
      <c r="CK59" s="165">
        <f t="shared" si="131"/>
        <v>0</v>
      </c>
      <c r="CL59" s="92">
        <f t="shared" si="155"/>
        <v>6.5190000000000001</v>
      </c>
      <c r="CM59" s="165">
        <f t="shared" si="156"/>
        <v>0</v>
      </c>
      <c r="CN59" s="165">
        <f t="shared" si="157"/>
        <v>0</v>
      </c>
      <c r="CO59" s="165">
        <f t="shared" si="91"/>
        <v>6.5190000000000001</v>
      </c>
      <c r="CP59" s="165">
        <f t="shared" si="158"/>
        <v>0</v>
      </c>
      <c r="CQ59" s="74" t="s">
        <v>145</v>
      </c>
      <c r="CR59" s="78"/>
      <c r="CS59" s="78"/>
      <c r="CT59" s="78"/>
      <c r="CU59" s="78"/>
      <c r="CV59" s="78"/>
      <c r="CW59" s="78"/>
      <c r="CX59" s="78"/>
      <c r="CY59" s="78"/>
      <c r="CZ59" s="78"/>
      <c r="DA59" s="78"/>
      <c r="DB59" s="78"/>
      <c r="DC59" s="78"/>
      <c r="DD59" s="78"/>
      <c r="DE59" s="78"/>
      <c r="DF59" s="78"/>
      <c r="DG59" s="78"/>
      <c r="DH59" s="78"/>
      <c r="DI59" s="78"/>
      <c r="DJ59" s="78"/>
      <c r="DK59" s="78"/>
      <c r="DL59" s="78"/>
      <c r="DM59" s="78"/>
      <c r="DN59" s="78"/>
      <c r="DO59" s="78"/>
      <c r="DP59" s="78"/>
      <c r="DQ59" s="78"/>
      <c r="DR59" s="78"/>
      <c r="DS59" s="78"/>
      <c r="DT59" s="78"/>
      <c r="DU59" s="78"/>
      <c r="DV59" s="78"/>
      <c r="DW59" s="78"/>
      <c r="DX59" s="78"/>
      <c r="DY59" s="78"/>
      <c r="DZ59" s="78"/>
      <c r="EA59" s="78"/>
      <c r="EB59" s="78"/>
      <c r="EC59" s="78"/>
      <c r="ED59" s="78"/>
      <c r="EE59" s="78"/>
      <c r="EF59" s="78"/>
      <c r="EG59" s="78"/>
      <c r="EH59" s="78"/>
      <c r="EI59" s="78"/>
      <c r="EJ59" s="78"/>
      <c r="EK59" s="78"/>
      <c r="EL59" s="78"/>
      <c r="EM59" s="78"/>
      <c r="EN59" s="78"/>
      <c r="EO59" s="78"/>
      <c r="EP59" s="78"/>
      <c r="EQ59" s="78"/>
      <c r="ER59" s="78"/>
      <c r="ES59" s="78"/>
      <c r="ET59" s="78"/>
      <c r="EU59" s="78"/>
      <c r="EV59" s="78"/>
      <c r="EW59" s="78"/>
      <c r="EX59" s="78"/>
      <c r="EY59" s="78"/>
      <c r="EZ59" s="78"/>
      <c r="FA59" s="78"/>
      <c r="FB59" s="78"/>
      <c r="FC59" s="78"/>
      <c r="FD59" s="78"/>
      <c r="FE59" s="78"/>
      <c r="FF59" s="78"/>
      <c r="FG59" s="78"/>
      <c r="FH59" s="78"/>
      <c r="FI59" s="78"/>
      <c r="FJ59" s="78"/>
      <c r="FK59" s="78"/>
      <c r="FL59" s="78"/>
      <c r="FM59" s="78"/>
      <c r="FN59" s="78"/>
      <c r="FO59" s="78"/>
      <c r="FP59" s="78"/>
      <c r="FQ59" s="78"/>
      <c r="FR59" s="78"/>
      <c r="FS59" s="78"/>
      <c r="FT59" s="78"/>
      <c r="FU59" s="78"/>
      <c r="FV59" s="78"/>
      <c r="FW59" s="78"/>
      <c r="FX59" s="78"/>
      <c r="FY59" s="78"/>
      <c r="FZ59" s="78"/>
      <c r="GA59" s="78"/>
      <c r="GB59" s="78"/>
      <c r="GC59" s="78"/>
      <c r="GD59" s="78"/>
      <c r="GE59" s="78"/>
      <c r="GF59" s="78"/>
      <c r="GG59" s="78"/>
      <c r="GH59" s="78"/>
      <c r="GI59" s="78"/>
      <c r="GJ59" s="78"/>
      <c r="GK59" s="78"/>
      <c r="GL59" s="78"/>
      <c r="GM59" s="78"/>
      <c r="GN59" s="78"/>
      <c r="GO59" s="78"/>
      <c r="GP59" s="78"/>
      <c r="GQ59" s="78"/>
      <c r="GR59" s="78"/>
      <c r="GS59" s="78"/>
    </row>
    <row r="60" spans="1:201" s="77" customFormat="1" ht="47.25" x14ac:dyDescent="0.2">
      <c r="A60" s="24" t="s">
        <v>166</v>
      </c>
      <c r="B60" s="131" t="s">
        <v>156</v>
      </c>
      <c r="C60" s="132" t="s">
        <v>192</v>
      </c>
      <c r="D60" s="74" t="s">
        <v>46</v>
      </c>
      <c r="E60" s="117">
        <v>2025</v>
      </c>
      <c r="F60" s="117">
        <v>2025</v>
      </c>
      <c r="G60" s="74" t="s">
        <v>145</v>
      </c>
      <c r="H60" s="73">
        <v>0</v>
      </c>
      <c r="I60" s="73">
        <v>0</v>
      </c>
      <c r="J60" s="74" t="s">
        <v>19</v>
      </c>
      <c r="K60" s="74" t="s">
        <v>19</v>
      </c>
      <c r="L60" s="73">
        <v>0</v>
      </c>
      <c r="M60" s="74" t="s">
        <v>19</v>
      </c>
      <c r="N60" s="92">
        <v>0</v>
      </c>
      <c r="O60" s="92">
        <v>0</v>
      </c>
      <c r="P60" s="171">
        <f>'[1]КЛ и ВЛ-10'!$L$23/1000*1.2</f>
        <v>3.2846672244959998</v>
      </c>
      <c r="Q60" s="171">
        <v>4.5510000000000002</v>
      </c>
      <c r="R60" s="92">
        <v>3.2846672244959998</v>
      </c>
      <c r="S60" s="92">
        <v>4.5510000000000002</v>
      </c>
      <c r="T60" s="171">
        <f t="shared" si="132"/>
        <v>4.5510000000000002</v>
      </c>
      <c r="U60" s="171">
        <f>T60</f>
        <v>4.5510000000000002</v>
      </c>
      <c r="V60" s="92">
        <v>0</v>
      </c>
      <c r="W60" s="92">
        <v>0</v>
      </c>
      <c r="X60" s="92">
        <f>R60</f>
        <v>3.2846672244959998</v>
      </c>
      <c r="Y60" s="160">
        <f t="shared" si="72"/>
        <v>0</v>
      </c>
      <c r="Z60" s="162">
        <v>0</v>
      </c>
      <c r="AA60" s="162">
        <v>0</v>
      </c>
      <c r="AB60" s="92">
        <v>0</v>
      </c>
      <c r="AC60" s="163">
        <v>0</v>
      </c>
      <c r="AD60" s="92">
        <f t="shared" si="133"/>
        <v>0</v>
      </c>
      <c r="AE60" s="162">
        <v>0</v>
      </c>
      <c r="AF60" s="162">
        <v>0</v>
      </c>
      <c r="AG60" s="163">
        <v>0</v>
      </c>
      <c r="AH60" s="163">
        <v>0</v>
      </c>
      <c r="AI60" s="92">
        <f t="shared" si="171"/>
        <v>0</v>
      </c>
      <c r="AJ60" s="162">
        <v>0</v>
      </c>
      <c r="AK60" s="162">
        <v>0</v>
      </c>
      <c r="AL60" s="92">
        <v>0</v>
      </c>
      <c r="AM60" s="163">
        <v>0</v>
      </c>
      <c r="AN60" s="92">
        <f t="shared" si="144"/>
        <v>0</v>
      </c>
      <c r="AO60" s="162">
        <v>0</v>
      </c>
      <c r="AP60" s="162">
        <v>0</v>
      </c>
      <c r="AQ60" s="163">
        <v>0</v>
      </c>
      <c r="AR60" s="163">
        <v>0</v>
      </c>
      <c r="AS60" s="92">
        <f t="shared" si="125"/>
        <v>0</v>
      </c>
      <c r="AT60" s="162">
        <v>0</v>
      </c>
      <c r="AU60" s="162">
        <v>0</v>
      </c>
      <c r="AV60" s="92">
        <v>0</v>
      </c>
      <c r="AW60" s="163">
        <v>0</v>
      </c>
      <c r="AX60" s="92">
        <f t="shared" si="139"/>
        <v>0</v>
      </c>
      <c r="AY60" s="162">
        <v>0</v>
      </c>
      <c r="AZ60" s="162">
        <v>0</v>
      </c>
      <c r="BA60" s="163">
        <v>0</v>
      </c>
      <c r="BB60" s="163">
        <v>0</v>
      </c>
      <c r="BC60" s="92">
        <f t="shared" si="126"/>
        <v>0</v>
      </c>
      <c r="BD60" s="162">
        <v>0</v>
      </c>
      <c r="BE60" s="162">
        <v>0</v>
      </c>
      <c r="BF60" s="92">
        <v>0</v>
      </c>
      <c r="BG60" s="163">
        <v>0</v>
      </c>
      <c r="BH60" s="92">
        <f t="shared" si="135"/>
        <v>0</v>
      </c>
      <c r="BI60" s="162">
        <v>0</v>
      </c>
      <c r="BJ60" s="162">
        <v>0</v>
      </c>
      <c r="BK60" s="163">
        <v>0</v>
      </c>
      <c r="BL60" s="163">
        <v>0</v>
      </c>
      <c r="BM60" s="92">
        <f t="shared" si="136"/>
        <v>0</v>
      </c>
      <c r="BN60" s="162">
        <v>0</v>
      </c>
      <c r="BO60" s="162">
        <v>0</v>
      </c>
      <c r="BP60" s="92">
        <v>0</v>
      </c>
      <c r="BQ60" s="163">
        <v>0</v>
      </c>
      <c r="BR60" s="92">
        <f t="shared" si="137"/>
        <v>0</v>
      </c>
      <c r="BS60" s="162">
        <v>0</v>
      </c>
      <c r="BT60" s="162">
        <v>0</v>
      </c>
      <c r="BU60" s="163">
        <v>0</v>
      </c>
      <c r="BV60" s="163">
        <v>0</v>
      </c>
      <c r="BW60" s="171">
        <f>BX60+BY60+BZ60+CA60</f>
        <v>4.5510000000000002</v>
      </c>
      <c r="BX60" s="162">
        <v>0</v>
      </c>
      <c r="BY60" s="162">
        <v>0</v>
      </c>
      <c r="BZ60" s="171">
        <f>Q60</f>
        <v>4.5510000000000002</v>
      </c>
      <c r="CA60" s="163">
        <v>0</v>
      </c>
      <c r="CB60" s="171">
        <f>BX60+BY60+BZ60+CA60</f>
        <v>4.5510000000000002</v>
      </c>
      <c r="CC60" s="162">
        <v>0</v>
      </c>
      <c r="CD60" s="162">
        <v>0</v>
      </c>
      <c r="CE60" s="171">
        <f>T60</f>
        <v>4.5510000000000002</v>
      </c>
      <c r="CF60" s="163">
        <v>0</v>
      </c>
      <c r="CG60" s="92">
        <f t="shared" si="128"/>
        <v>4.5510000000000002</v>
      </c>
      <c r="CH60" s="165">
        <f t="shared" si="129"/>
        <v>0</v>
      </c>
      <c r="CI60" s="165">
        <f t="shared" si="130"/>
        <v>0</v>
      </c>
      <c r="CJ60" s="165">
        <f t="shared" si="86"/>
        <v>4.5510000000000002</v>
      </c>
      <c r="CK60" s="165">
        <f t="shared" si="131"/>
        <v>0</v>
      </c>
      <c r="CL60" s="92">
        <f t="shared" si="155"/>
        <v>4.5510000000000002</v>
      </c>
      <c r="CM60" s="165">
        <f t="shared" si="156"/>
        <v>0</v>
      </c>
      <c r="CN60" s="165">
        <f t="shared" si="157"/>
        <v>0</v>
      </c>
      <c r="CO60" s="165">
        <f t="shared" si="91"/>
        <v>4.5510000000000002</v>
      </c>
      <c r="CP60" s="165">
        <f t="shared" si="158"/>
        <v>0</v>
      </c>
      <c r="CQ60" s="74" t="s">
        <v>145</v>
      </c>
      <c r="CR60" s="78"/>
      <c r="CS60" s="78"/>
      <c r="CT60" s="78"/>
      <c r="CU60" s="78"/>
      <c r="CV60" s="78"/>
      <c r="CW60" s="78"/>
      <c r="CX60" s="78"/>
      <c r="CY60" s="78"/>
      <c r="CZ60" s="78"/>
      <c r="DA60" s="78"/>
      <c r="DB60" s="78"/>
      <c r="DC60" s="78"/>
      <c r="DD60" s="78"/>
      <c r="DE60" s="78"/>
      <c r="DF60" s="78"/>
      <c r="DG60" s="78"/>
      <c r="DH60" s="78"/>
      <c r="DI60" s="78"/>
      <c r="DJ60" s="78"/>
      <c r="DK60" s="78"/>
      <c r="DL60" s="78"/>
      <c r="DM60" s="78"/>
      <c r="DN60" s="78"/>
      <c r="DO60" s="78"/>
      <c r="DP60" s="78"/>
      <c r="DQ60" s="78"/>
      <c r="DR60" s="78"/>
      <c r="DS60" s="78"/>
      <c r="DT60" s="78"/>
      <c r="DU60" s="78"/>
      <c r="DV60" s="78"/>
      <c r="DW60" s="78"/>
      <c r="DX60" s="78"/>
      <c r="DY60" s="78"/>
      <c r="DZ60" s="78"/>
      <c r="EA60" s="78"/>
      <c r="EB60" s="78"/>
      <c r="EC60" s="78"/>
      <c r="ED60" s="78"/>
      <c r="EE60" s="78"/>
      <c r="EF60" s="78"/>
      <c r="EG60" s="78"/>
      <c r="EH60" s="78"/>
      <c r="EI60" s="78"/>
      <c r="EJ60" s="78"/>
      <c r="EK60" s="78"/>
      <c r="EL60" s="78"/>
      <c r="EM60" s="78"/>
      <c r="EN60" s="78"/>
      <c r="EO60" s="78"/>
      <c r="EP60" s="78"/>
      <c r="EQ60" s="78"/>
      <c r="ER60" s="78"/>
      <c r="ES60" s="78"/>
      <c r="ET60" s="78"/>
      <c r="EU60" s="78"/>
      <c r="EV60" s="78"/>
      <c r="EW60" s="78"/>
      <c r="EX60" s="78"/>
      <c r="EY60" s="78"/>
      <c r="EZ60" s="78"/>
      <c r="FA60" s="78"/>
      <c r="FB60" s="78"/>
      <c r="FC60" s="78"/>
      <c r="FD60" s="78"/>
      <c r="FE60" s="78"/>
      <c r="FF60" s="78"/>
      <c r="FG60" s="78"/>
      <c r="FH60" s="78"/>
      <c r="FI60" s="78"/>
      <c r="FJ60" s="78"/>
      <c r="FK60" s="78"/>
      <c r="FL60" s="78"/>
      <c r="FM60" s="78"/>
      <c r="FN60" s="78"/>
      <c r="FO60" s="78"/>
      <c r="FP60" s="78"/>
      <c r="FQ60" s="78"/>
      <c r="FR60" s="78"/>
      <c r="FS60" s="78"/>
      <c r="FT60" s="78"/>
      <c r="FU60" s="78"/>
      <c r="FV60" s="78"/>
      <c r="FW60" s="78"/>
      <c r="FX60" s="78"/>
      <c r="FY60" s="78"/>
      <c r="FZ60" s="78"/>
      <c r="GA60" s="78"/>
      <c r="GB60" s="78"/>
      <c r="GC60" s="78"/>
      <c r="GD60" s="78"/>
      <c r="GE60" s="78"/>
      <c r="GF60" s="78"/>
      <c r="GG60" s="78"/>
      <c r="GH60" s="78"/>
      <c r="GI60" s="78"/>
      <c r="GJ60" s="78"/>
      <c r="GK60" s="78"/>
      <c r="GL60" s="78"/>
      <c r="GM60" s="78"/>
      <c r="GN60" s="78"/>
      <c r="GO60" s="78"/>
      <c r="GP60" s="78"/>
      <c r="GQ60" s="78"/>
      <c r="GR60" s="78"/>
      <c r="GS60" s="78"/>
    </row>
    <row r="61" spans="1:201" s="77" customFormat="1" ht="47.25" x14ac:dyDescent="0.2">
      <c r="A61" s="24" t="s">
        <v>171</v>
      </c>
      <c r="B61" s="133" t="s">
        <v>175</v>
      </c>
      <c r="C61" s="132" t="s">
        <v>193</v>
      </c>
      <c r="D61" s="74" t="s">
        <v>46</v>
      </c>
      <c r="E61" s="117">
        <v>2025</v>
      </c>
      <c r="F61" s="117">
        <v>2025</v>
      </c>
      <c r="G61" s="74" t="s">
        <v>145</v>
      </c>
      <c r="H61" s="73" t="s">
        <v>19</v>
      </c>
      <c r="I61" s="73">
        <v>0</v>
      </c>
      <c r="J61" s="74" t="s">
        <v>19</v>
      </c>
      <c r="K61" s="74" t="s">
        <v>19</v>
      </c>
      <c r="L61" s="73">
        <v>0</v>
      </c>
      <c r="M61" s="74" t="s">
        <v>19</v>
      </c>
      <c r="N61" s="92">
        <v>0</v>
      </c>
      <c r="O61" s="92">
        <v>0</v>
      </c>
      <c r="P61" s="171">
        <f>'[1]КЛ и ВЛ-10'!$L$25/1000*1.2</f>
        <v>16.021184812516797</v>
      </c>
      <c r="Q61" s="171">
        <f>'[1]КЛ и ВЛ-10'!$Q$25/1000*1.2</f>
        <v>22.19876777794406</v>
      </c>
      <c r="R61" s="92">
        <v>16.021184812516797</v>
      </c>
      <c r="S61" s="92">
        <v>22.19876777794406</v>
      </c>
      <c r="T61" s="171">
        <f t="shared" si="132"/>
        <v>22.19876777794406</v>
      </c>
      <c r="U61" s="171">
        <f t="shared" ref="U61:U62" si="182">T61</f>
        <v>22.19876777794406</v>
      </c>
      <c r="V61" s="92">
        <v>0</v>
      </c>
      <c r="W61" s="92">
        <v>0</v>
      </c>
      <c r="X61" s="92">
        <f>S61</f>
        <v>22.19876777794406</v>
      </c>
      <c r="Y61" s="160">
        <f t="shared" si="72"/>
        <v>0</v>
      </c>
      <c r="Z61" s="165">
        <v>0</v>
      </c>
      <c r="AA61" s="165">
        <v>0</v>
      </c>
      <c r="AB61" s="160">
        <v>0</v>
      </c>
      <c r="AC61" s="164">
        <v>0</v>
      </c>
      <c r="AD61" s="160">
        <f t="shared" si="133"/>
        <v>0</v>
      </c>
      <c r="AE61" s="165">
        <v>0</v>
      </c>
      <c r="AF61" s="165">
        <v>0</v>
      </c>
      <c r="AG61" s="164">
        <v>0</v>
      </c>
      <c r="AH61" s="164">
        <v>0</v>
      </c>
      <c r="AI61" s="92">
        <f t="shared" si="171"/>
        <v>0</v>
      </c>
      <c r="AJ61" s="165">
        <v>0</v>
      </c>
      <c r="AK61" s="165">
        <v>0</v>
      </c>
      <c r="AL61" s="160">
        <v>0</v>
      </c>
      <c r="AM61" s="164">
        <v>0</v>
      </c>
      <c r="AN61" s="160">
        <f t="shared" si="144"/>
        <v>0</v>
      </c>
      <c r="AO61" s="165">
        <v>0</v>
      </c>
      <c r="AP61" s="165">
        <v>0</v>
      </c>
      <c r="AQ61" s="164">
        <v>0</v>
      </c>
      <c r="AR61" s="164">
        <v>0</v>
      </c>
      <c r="AS61" s="92">
        <f t="shared" si="125"/>
        <v>0</v>
      </c>
      <c r="AT61" s="165">
        <v>0</v>
      </c>
      <c r="AU61" s="165">
        <v>0</v>
      </c>
      <c r="AV61" s="160">
        <v>0</v>
      </c>
      <c r="AW61" s="164">
        <v>0</v>
      </c>
      <c r="AX61" s="160">
        <f t="shared" si="139"/>
        <v>0</v>
      </c>
      <c r="AY61" s="165">
        <v>0</v>
      </c>
      <c r="AZ61" s="165">
        <v>0</v>
      </c>
      <c r="BA61" s="164">
        <v>0</v>
      </c>
      <c r="BB61" s="164">
        <v>0</v>
      </c>
      <c r="BC61" s="92">
        <f t="shared" si="126"/>
        <v>0</v>
      </c>
      <c r="BD61" s="165">
        <v>0</v>
      </c>
      <c r="BE61" s="165">
        <v>0</v>
      </c>
      <c r="BF61" s="160">
        <v>0</v>
      </c>
      <c r="BG61" s="164">
        <v>0</v>
      </c>
      <c r="BH61" s="160">
        <f t="shared" si="135"/>
        <v>0</v>
      </c>
      <c r="BI61" s="165">
        <v>0</v>
      </c>
      <c r="BJ61" s="165">
        <v>0</v>
      </c>
      <c r="BK61" s="164">
        <v>0</v>
      </c>
      <c r="BL61" s="164">
        <v>0</v>
      </c>
      <c r="BM61" s="92">
        <f t="shared" si="136"/>
        <v>0</v>
      </c>
      <c r="BN61" s="165">
        <v>0</v>
      </c>
      <c r="BO61" s="165">
        <v>0</v>
      </c>
      <c r="BP61" s="160">
        <v>0</v>
      </c>
      <c r="BQ61" s="164">
        <v>0</v>
      </c>
      <c r="BR61" s="160">
        <f t="shared" si="137"/>
        <v>0</v>
      </c>
      <c r="BS61" s="165">
        <v>0</v>
      </c>
      <c r="BT61" s="165">
        <v>0</v>
      </c>
      <c r="BU61" s="164">
        <v>0</v>
      </c>
      <c r="BV61" s="164">
        <v>0</v>
      </c>
      <c r="BW61" s="171">
        <f t="shared" si="127"/>
        <v>22.19876777794406</v>
      </c>
      <c r="BX61" s="165">
        <v>0</v>
      </c>
      <c r="BY61" s="165">
        <v>0</v>
      </c>
      <c r="BZ61" s="171">
        <f>Q61</f>
        <v>22.19876777794406</v>
      </c>
      <c r="CA61" s="164">
        <v>0</v>
      </c>
      <c r="CB61" s="171">
        <f t="shared" ref="CB61:CB62" si="183">BX61+BY61+BZ61+CA61</f>
        <v>22.19876777794406</v>
      </c>
      <c r="CC61" s="165">
        <v>0</v>
      </c>
      <c r="CD61" s="165">
        <v>0</v>
      </c>
      <c r="CE61" s="171">
        <f>T61</f>
        <v>22.19876777794406</v>
      </c>
      <c r="CF61" s="164">
        <v>0</v>
      </c>
      <c r="CG61" s="92">
        <f t="shared" si="128"/>
        <v>22.19876777794406</v>
      </c>
      <c r="CH61" s="165">
        <f t="shared" si="129"/>
        <v>0</v>
      </c>
      <c r="CI61" s="165">
        <f t="shared" si="130"/>
        <v>0</v>
      </c>
      <c r="CJ61" s="165">
        <f t="shared" si="86"/>
        <v>22.19876777794406</v>
      </c>
      <c r="CK61" s="165">
        <f t="shared" si="131"/>
        <v>0</v>
      </c>
      <c r="CL61" s="92">
        <f t="shared" si="155"/>
        <v>22.19876777794406</v>
      </c>
      <c r="CM61" s="165">
        <f t="shared" si="156"/>
        <v>0</v>
      </c>
      <c r="CN61" s="165">
        <f t="shared" si="157"/>
        <v>0</v>
      </c>
      <c r="CO61" s="165">
        <f t="shared" si="91"/>
        <v>22.19876777794406</v>
      </c>
      <c r="CP61" s="165">
        <f t="shared" si="158"/>
        <v>0</v>
      </c>
      <c r="CQ61" s="74" t="s">
        <v>145</v>
      </c>
      <c r="CR61" s="78"/>
      <c r="CS61" s="78"/>
      <c r="CT61" s="78"/>
      <c r="CU61" s="78"/>
      <c r="CV61" s="78"/>
      <c r="CW61" s="78"/>
      <c r="CX61" s="78"/>
      <c r="CY61" s="78"/>
      <c r="CZ61" s="78"/>
      <c r="DA61" s="78"/>
      <c r="DB61" s="78"/>
      <c r="DC61" s="78"/>
      <c r="DD61" s="78"/>
      <c r="DE61" s="78"/>
      <c r="DF61" s="78"/>
      <c r="DG61" s="78"/>
      <c r="DH61" s="78"/>
      <c r="DI61" s="78"/>
      <c r="DJ61" s="78"/>
      <c r="DK61" s="78"/>
      <c r="DL61" s="78"/>
      <c r="DM61" s="78"/>
      <c r="DN61" s="78"/>
      <c r="DO61" s="78"/>
      <c r="DP61" s="78"/>
      <c r="DQ61" s="78"/>
      <c r="DR61" s="78"/>
      <c r="DS61" s="78"/>
      <c r="DT61" s="78"/>
      <c r="DU61" s="78"/>
      <c r="DV61" s="78"/>
      <c r="DW61" s="78"/>
      <c r="DX61" s="78"/>
      <c r="DY61" s="78"/>
      <c r="DZ61" s="78"/>
      <c r="EA61" s="78"/>
      <c r="EB61" s="78"/>
      <c r="EC61" s="78"/>
      <c r="ED61" s="78"/>
      <c r="EE61" s="78"/>
      <c r="EF61" s="78"/>
      <c r="EG61" s="78"/>
      <c r="EH61" s="78"/>
      <c r="EI61" s="78"/>
      <c r="EJ61" s="78"/>
      <c r="EK61" s="78"/>
      <c r="EL61" s="78"/>
      <c r="EM61" s="78"/>
      <c r="EN61" s="78"/>
      <c r="EO61" s="78"/>
      <c r="EP61" s="78"/>
      <c r="EQ61" s="78"/>
      <c r="ER61" s="78"/>
      <c r="ES61" s="78"/>
      <c r="ET61" s="78"/>
      <c r="EU61" s="78"/>
      <c r="EV61" s="78"/>
      <c r="EW61" s="78"/>
      <c r="EX61" s="78"/>
      <c r="EY61" s="78"/>
      <c r="EZ61" s="78"/>
      <c r="FA61" s="78"/>
      <c r="FB61" s="78"/>
      <c r="FC61" s="78"/>
      <c r="FD61" s="78"/>
      <c r="FE61" s="78"/>
      <c r="FF61" s="78"/>
      <c r="FG61" s="78"/>
      <c r="FH61" s="78"/>
      <c r="FI61" s="78"/>
      <c r="FJ61" s="78"/>
      <c r="FK61" s="78"/>
      <c r="FL61" s="78"/>
      <c r="FM61" s="78"/>
      <c r="FN61" s="78"/>
      <c r="FO61" s="78"/>
      <c r="FP61" s="78"/>
      <c r="FQ61" s="78"/>
      <c r="FR61" s="78"/>
      <c r="FS61" s="78"/>
      <c r="FT61" s="78"/>
      <c r="FU61" s="78"/>
      <c r="FV61" s="78"/>
      <c r="FW61" s="78"/>
      <c r="FX61" s="78"/>
      <c r="FY61" s="78"/>
      <c r="FZ61" s="78"/>
      <c r="GA61" s="78"/>
      <c r="GB61" s="78"/>
      <c r="GC61" s="78"/>
      <c r="GD61" s="78"/>
      <c r="GE61" s="78"/>
      <c r="GF61" s="78"/>
      <c r="GG61" s="78"/>
      <c r="GH61" s="78"/>
      <c r="GI61" s="78"/>
      <c r="GJ61" s="78"/>
      <c r="GK61" s="78"/>
      <c r="GL61" s="78"/>
      <c r="GM61" s="78"/>
      <c r="GN61" s="78"/>
      <c r="GO61" s="78"/>
      <c r="GP61" s="78"/>
      <c r="GQ61" s="78"/>
      <c r="GR61" s="78"/>
      <c r="GS61" s="78"/>
    </row>
    <row r="62" spans="1:201" s="27" customFormat="1" ht="47.25" x14ac:dyDescent="0.2">
      <c r="A62" s="24" t="s">
        <v>172</v>
      </c>
      <c r="B62" s="136" t="s">
        <v>157</v>
      </c>
      <c r="C62" s="132" t="s">
        <v>194</v>
      </c>
      <c r="D62" s="74" t="s">
        <v>46</v>
      </c>
      <c r="E62" s="117">
        <v>2025</v>
      </c>
      <c r="F62" s="117">
        <v>2025</v>
      </c>
      <c r="G62" s="80" t="s">
        <v>145</v>
      </c>
      <c r="H62" s="73" t="s">
        <v>19</v>
      </c>
      <c r="I62" s="73">
        <v>0</v>
      </c>
      <c r="J62" s="74" t="s">
        <v>19</v>
      </c>
      <c r="K62" s="74" t="s">
        <v>19</v>
      </c>
      <c r="L62" s="73">
        <v>0</v>
      </c>
      <c r="M62" s="74" t="s">
        <v>19</v>
      </c>
      <c r="N62" s="92">
        <v>0</v>
      </c>
      <c r="O62" s="92">
        <v>0</v>
      </c>
      <c r="P62" s="171">
        <f>'[1]КЛ и ВЛ-10'!$L$26/1000*1.2</f>
        <v>3.4026810486479993</v>
      </c>
      <c r="Q62" s="171">
        <f>'[1]КЛ и ВЛ-10'!$Q$26/1000*1.2</f>
        <v>4.7147153787487044</v>
      </c>
      <c r="R62" s="92">
        <v>3.4026810486479993</v>
      </c>
      <c r="S62" s="92">
        <v>4.7147153787487044</v>
      </c>
      <c r="T62" s="171">
        <f t="shared" si="132"/>
        <v>4.7147153787487044</v>
      </c>
      <c r="U62" s="171">
        <f t="shared" si="182"/>
        <v>4.7147153787487044</v>
      </c>
      <c r="V62" s="92">
        <v>0</v>
      </c>
      <c r="W62" s="92">
        <v>0</v>
      </c>
      <c r="X62" s="92">
        <f>R62</f>
        <v>3.4026810486479993</v>
      </c>
      <c r="Y62" s="160">
        <f t="shared" si="72"/>
        <v>0</v>
      </c>
      <c r="Z62" s="165">
        <v>0</v>
      </c>
      <c r="AA62" s="165">
        <v>0</v>
      </c>
      <c r="AB62" s="160">
        <v>0</v>
      </c>
      <c r="AC62" s="164">
        <v>0</v>
      </c>
      <c r="AD62" s="160">
        <f t="shared" si="133"/>
        <v>0</v>
      </c>
      <c r="AE62" s="165">
        <v>0</v>
      </c>
      <c r="AF62" s="165">
        <v>0</v>
      </c>
      <c r="AG62" s="164">
        <v>0</v>
      </c>
      <c r="AH62" s="164">
        <v>0</v>
      </c>
      <c r="AI62" s="92">
        <f t="shared" si="171"/>
        <v>0</v>
      </c>
      <c r="AJ62" s="165">
        <v>0</v>
      </c>
      <c r="AK62" s="165">
        <v>0</v>
      </c>
      <c r="AL62" s="160">
        <v>0</v>
      </c>
      <c r="AM62" s="164">
        <v>0</v>
      </c>
      <c r="AN62" s="160">
        <f t="shared" si="144"/>
        <v>0</v>
      </c>
      <c r="AO62" s="165">
        <v>0</v>
      </c>
      <c r="AP62" s="165">
        <v>0</v>
      </c>
      <c r="AQ62" s="164">
        <v>0</v>
      </c>
      <c r="AR62" s="164">
        <v>0</v>
      </c>
      <c r="AS62" s="92">
        <f t="shared" si="125"/>
        <v>0</v>
      </c>
      <c r="AT62" s="165">
        <v>0</v>
      </c>
      <c r="AU62" s="165">
        <v>0</v>
      </c>
      <c r="AV62" s="160">
        <v>0</v>
      </c>
      <c r="AW62" s="164">
        <v>0</v>
      </c>
      <c r="AX62" s="160">
        <f t="shared" si="139"/>
        <v>0</v>
      </c>
      <c r="AY62" s="165">
        <v>0</v>
      </c>
      <c r="AZ62" s="165">
        <v>0</v>
      </c>
      <c r="BA62" s="164">
        <v>0</v>
      </c>
      <c r="BB62" s="164">
        <v>0</v>
      </c>
      <c r="BC62" s="92">
        <f t="shared" si="126"/>
        <v>0</v>
      </c>
      <c r="BD62" s="165">
        <v>0</v>
      </c>
      <c r="BE62" s="165">
        <v>0</v>
      </c>
      <c r="BF62" s="160">
        <v>0</v>
      </c>
      <c r="BG62" s="164">
        <v>0</v>
      </c>
      <c r="BH62" s="160">
        <f t="shared" si="135"/>
        <v>0</v>
      </c>
      <c r="BI62" s="165">
        <v>0</v>
      </c>
      <c r="BJ62" s="165">
        <v>0</v>
      </c>
      <c r="BK62" s="164">
        <v>0</v>
      </c>
      <c r="BL62" s="164">
        <v>0</v>
      </c>
      <c r="BM62" s="158">
        <v>0</v>
      </c>
      <c r="BN62" s="172">
        <v>0</v>
      </c>
      <c r="BO62" s="172">
        <v>0</v>
      </c>
      <c r="BP62" s="158">
        <v>0</v>
      </c>
      <c r="BQ62" s="164">
        <v>0</v>
      </c>
      <c r="BR62" s="160">
        <f t="shared" si="137"/>
        <v>0</v>
      </c>
      <c r="BS62" s="165">
        <v>0</v>
      </c>
      <c r="BT62" s="165">
        <v>0</v>
      </c>
      <c r="BU62" s="164">
        <v>0</v>
      </c>
      <c r="BV62" s="164">
        <v>0</v>
      </c>
      <c r="BW62" s="171">
        <f t="shared" si="127"/>
        <v>4.7147153787487044</v>
      </c>
      <c r="BX62" s="162">
        <v>0</v>
      </c>
      <c r="BY62" s="162">
        <v>0</v>
      </c>
      <c r="BZ62" s="171">
        <f>Q62</f>
        <v>4.7147153787487044</v>
      </c>
      <c r="CA62" s="164">
        <v>0</v>
      </c>
      <c r="CB62" s="171">
        <f t="shared" si="183"/>
        <v>4.7147153787487044</v>
      </c>
      <c r="CC62" s="162">
        <v>0</v>
      </c>
      <c r="CD62" s="162">
        <v>0</v>
      </c>
      <c r="CE62" s="171">
        <f>T62</f>
        <v>4.7147153787487044</v>
      </c>
      <c r="CF62" s="164">
        <v>0</v>
      </c>
      <c r="CG62" s="92">
        <f t="shared" si="128"/>
        <v>4.7147153787487044</v>
      </c>
      <c r="CH62" s="165">
        <f t="shared" si="129"/>
        <v>0</v>
      </c>
      <c r="CI62" s="165">
        <f t="shared" si="130"/>
        <v>0</v>
      </c>
      <c r="CJ62" s="165">
        <f t="shared" si="86"/>
        <v>4.7147153787487044</v>
      </c>
      <c r="CK62" s="165">
        <f t="shared" si="131"/>
        <v>0</v>
      </c>
      <c r="CL62" s="92">
        <f t="shared" si="155"/>
        <v>4.7147153787487044</v>
      </c>
      <c r="CM62" s="165">
        <f t="shared" si="156"/>
        <v>0</v>
      </c>
      <c r="CN62" s="165">
        <f t="shared" si="157"/>
        <v>0</v>
      </c>
      <c r="CO62" s="165">
        <f t="shared" si="91"/>
        <v>4.7147153787487044</v>
      </c>
      <c r="CP62" s="165">
        <f t="shared" si="158"/>
        <v>0</v>
      </c>
      <c r="CQ62" s="74" t="s">
        <v>145</v>
      </c>
      <c r="CR62" s="78"/>
      <c r="CS62" s="78"/>
      <c r="CT62" s="78"/>
      <c r="CU62" s="78"/>
      <c r="CV62" s="78"/>
      <c r="CW62" s="78"/>
      <c r="CX62" s="78"/>
      <c r="CY62" s="78"/>
      <c r="CZ62" s="78"/>
      <c r="DA62" s="78"/>
      <c r="DB62" s="78"/>
      <c r="DC62" s="78"/>
      <c r="DD62" s="78"/>
      <c r="DE62" s="78"/>
      <c r="DF62" s="78"/>
      <c r="DG62" s="78"/>
      <c r="DH62" s="78"/>
      <c r="DI62" s="78"/>
      <c r="DJ62" s="78"/>
      <c r="DK62" s="78"/>
      <c r="DL62" s="78"/>
      <c r="DM62" s="78"/>
      <c r="DN62" s="78"/>
      <c r="DO62" s="78"/>
      <c r="DP62" s="78"/>
      <c r="DQ62" s="78"/>
      <c r="DR62" s="78"/>
      <c r="DS62" s="78"/>
      <c r="DT62" s="78"/>
      <c r="DU62" s="78"/>
      <c r="DV62" s="78"/>
      <c r="DW62" s="78"/>
      <c r="DX62" s="78"/>
      <c r="DY62" s="78"/>
      <c r="DZ62" s="78"/>
      <c r="EA62" s="78"/>
      <c r="EB62" s="78"/>
      <c r="EC62" s="78"/>
      <c r="ED62" s="78"/>
      <c r="EE62" s="78"/>
      <c r="EF62" s="78"/>
      <c r="EG62" s="78"/>
      <c r="EH62" s="78"/>
      <c r="EI62" s="78"/>
      <c r="EJ62" s="78"/>
      <c r="EK62" s="78"/>
      <c r="EL62" s="78"/>
      <c r="EM62" s="78"/>
      <c r="EN62" s="78"/>
      <c r="EO62" s="78"/>
      <c r="EP62" s="78"/>
      <c r="EQ62" s="78"/>
      <c r="ER62" s="78"/>
      <c r="ES62" s="78"/>
      <c r="ET62" s="78"/>
      <c r="EU62" s="78"/>
      <c r="EV62" s="78"/>
      <c r="EW62" s="78"/>
      <c r="EX62" s="78"/>
      <c r="EY62" s="78"/>
      <c r="EZ62" s="78"/>
      <c r="FA62" s="78"/>
      <c r="FB62" s="78"/>
      <c r="FC62" s="78"/>
      <c r="FD62" s="78"/>
      <c r="FE62" s="78"/>
      <c r="FF62" s="78"/>
      <c r="FG62" s="78"/>
      <c r="FH62" s="78"/>
      <c r="FI62" s="78"/>
      <c r="FJ62" s="78"/>
      <c r="FK62" s="78"/>
      <c r="FL62" s="78"/>
      <c r="FM62" s="78"/>
      <c r="FN62" s="78"/>
      <c r="FO62" s="78"/>
      <c r="FP62" s="78"/>
      <c r="FQ62" s="78"/>
      <c r="FR62" s="78"/>
      <c r="FS62" s="78"/>
      <c r="FT62" s="78"/>
      <c r="FU62" s="78"/>
      <c r="FV62" s="78"/>
      <c r="FW62" s="78"/>
      <c r="FX62" s="78"/>
      <c r="FY62" s="78"/>
      <c r="FZ62" s="78"/>
      <c r="GA62" s="78"/>
      <c r="GB62" s="78"/>
      <c r="GC62" s="78"/>
      <c r="GD62" s="78"/>
      <c r="GE62" s="78"/>
      <c r="GF62" s="78"/>
      <c r="GG62" s="78"/>
      <c r="GH62" s="78"/>
      <c r="GI62" s="78"/>
      <c r="GJ62" s="78"/>
      <c r="GK62" s="78"/>
      <c r="GL62" s="78"/>
      <c r="GM62" s="78"/>
      <c r="GN62" s="78"/>
      <c r="GO62" s="78"/>
      <c r="GP62" s="78"/>
      <c r="GQ62" s="78"/>
      <c r="GR62" s="78"/>
      <c r="GS62" s="78"/>
    </row>
    <row r="63" spans="1:201" ht="31.5" x14ac:dyDescent="0.2">
      <c r="A63" s="63" t="s">
        <v>53</v>
      </c>
      <c r="B63" s="17" t="s">
        <v>54</v>
      </c>
      <c r="C63" s="18" t="s">
        <v>18</v>
      </c>
      <c r="D63" s="48" t="s">
        <v>145</v>
      </c>
      <c r="E63" s="48" t="s">
        <v>145</v>
      </c>
      <c r="F63" s="48" t="s">
        <v>145</v>
      </c>
      <c r="G63" s="48" t="s">
        <v>145</v>
      </c>
      <c r="H63" s="154">
        <f>H64</f>
        <v>0.20760799999999999</v>
      </c>
      <c r="I63" s="154">
        <f t="shared" ref="I63:CN63" si="184">I64</f>
        <v>2.4204479999999999</v>
      </c>
      <c r="J63" s="49" t="s">
        <v>19</v>
      </c>
      <c r="K63" s="49" t="str">
        <f t="shared" si="184"/>
        <v>нд</v>
      </c>
      <c r="L63" s="154">
        <v>0</v>
      </c>
      <c r="M63" s="49" t="s">
        <v>19</v>
      </c>
      <c r="N63" s="51">
        <f t="shared" si="184"/>
        <v>0</v>
      </c>
      <c r="O63" s="51">
        <f t="shared" si="184"/>
        <v>0</v>
      </c>
      <c r="P63" s="51">
        <f>P64</f>
        <v>2.4677042947200003</v>
      </c>
      <c r="Q63" s="51">
        <f t="shared" si="184"/>
        <v>2.6379758910556799</v>
      </c>
      <c r="R63" s="51">
        <v>0</v>
      </c>
      <c r="S63" s="51">
        <f t="shared" si="184"/>
        <v>2.6379758910556799</v>
      </c>
      <c r="T63" s="51">
        <f t="shared" si="184"/>
        <v>2.6379758910556799</v>
      </c>
      <c r="U63" s="51">
        <f t="shared" si="184"/>
        <v>2.6379758910556799</v>
      </c>
      <c r="V63" s="51">
        <f t="shared" si="184"/>
        <v>0</v>
      </c>
      <c r="W63" s="51">
        <f t="shared" si="184"/>
        <v>0</v>
      </c>
      <c r="X63" s="51">
        <f t="shared" si="184"/>
        <v>0</v>
      </c>
      <c r="Y63" s="51">
        <f t="shared" si="184"/>
        <v>0</v>
      </c>
      <c r="Z63" s="51">
        <f t="shared" si="184"/>
        <v>0</v>
      </c>
      <c r="AA63" s="51">
        <f t="shared" si="184"/>
        <v>0</v>
      </c>
      <c r="AB63" s="51">
        <f t="shared" si="184"/>
        <v>0</v>
      </c>
      <c r="AC63" s="51">
        <f t="shared" si="184"/>
        <v>0</v>
      </c>
      <c r="AD63" s="51">
        <f>AD64</f>
        <v>0</v>
      </c>
      <c r="AE63" s="51">
        <f t="shared" si="184"/>
        <v>0</v>
      </c>
      <c r="AF63" s="51">
        <f t="shared" si="184"/>
        <v>0</v>
      </c>
      <c r="AG63" s="51">
        <f t="shared" si="184"/>
        <v>0</v>
      </c>
      <c r="AH63" s="51">
        <f t="shared" si="184"/>
        <v>0</v>
      </c>
      <c r="AI63" s="51">
        <f t="shared" si="184"/>
        <v>2.6379758910556799</v>
      </c>
      <c r="AJ63" s="51">
        <f t="shared" si="184"/>
        <v>0</v>
      </c>
      <c r="AK63" s="51">
        <f t="shared" si="184"/>
        <v>0</v>
      </c>
      <c r="AL63" s="51">
        <f t="shared" si="184"/>
        <v>2.6379758910556799</v>
      </c>
      <c r="AM63" s="51">
        <f t="shared" si="184"/>
        <v>0</v>
      </c>
      <c r="AN63" s="51">
        <f>AN64</f>
        <v>2.3491429999999998</v>
      </c>
      <c r="AO63" s="51">
        <f t="shared" si="184"/>
        <v>0</v>
      </c>
      <c r="AP63" s="51">
        <f t="shared" si="184"/>
        <v>0</v>
      </c>
      <c r="AQ63" s="51">
        <f t="shared" si="184"/>
        <v>2.3491429999999998</v>
      </c>
      <c r="AR63" s="51">
        <f t="shared" si="184"/>
        <v>0</v>
      </c>
      <c r="AS63" s="51">
        <f t="shared" si="184"/>
        <v>0</v>
      </c>
      <c r="AT63" s="51">
        <f t="shared" si="184"/>
        <v>0</v>
      </c>
      <c r="AU63" s="51">
        <f t="shared" si="184"/>
        <v>0</v>
      </c>
      <c r="AV63" s="51">
        <f t="shared" si="184"/>
        <v>0</v>
      </c>
      <c r="AW63" s="51">
        <f t="shared" si="184"/>
        <v>0</v>
      </c>
      <c r="AX63" s="51">
        <f>AX64</f>
        <v>0</v>
      </c>
      <c r="AY63" s="51">
        <f t="shared" si="184"/>
        <v>0</v>
      </c>
      <c r="AZ63" s="51">
        <f t="shared" si="184"/>
        <v>0</v>
      </c>
      <c r="BA63" s="51">
        <f t="shared" si="184"/>
        <v>0</v>
      </c>
      <c r="BB63" s="51">
        <f t="shared" si="184"/>
        <v>0</v>
      </c>
      <c r="BC63" s="51">
        <f t="shared" si="184"/>
        <v>0</v>
      </c>
      <c r="BD63" s="51">
        <f t="shared" si="184"/>
        <v>0</v>
      </c>
      <c r="BE63" s="51">
        <f t="shared" si="184"/>
        <v>0</v>
      </c>
      <c r="BF63" s="51">
        <f t="shared" si="184"/>
        <v>0</v>
      </c>
      <c r="BG63" s="51">
        <f t="shared" si="184"/>
        <v>0</v>
      </c>
      <c r="BH63" s="51">
        <f>BH64</f>
        <v>0</v>
      </c>
      <c r="BI63" s="51">
        <f t="shared" si="184"/>
        <v>0</v>
      </c>
      <c r="BJ63" s="51">
        <f t="shared" si="184"/>
        <v>0</v>
      </c>
      <c r="BK63" s="51">
        <f t="shared" si="184"/>
        <v>0</v>
      </c>
      <c r="BL63" s="51">
        <f t="shared" si="184"/>
        <v>0</v>
      </c>
      <c r="BM63" s="51">
        <f t="shared" si="184"/>
        <v>0</v>
      </c>
      <c r="BN63" s="51">
        <f t="shared" si="184"/>
        <v>0</v>
      </c>
      <c r="BO63" s="51">
        <f t="shared" si="184"/>
        <v>0</v>
      </c>
      <c r="BP63" s="51">
        <f t="shared" si="184"/>
        <v>0</v>
      </c>
      <c r="BQ63" s="51">
        <f t="shared" si="184"/>
        <v>0</v>
      </c>
      <c r="BR63" s="51">
        <f>BR64</f>
        <v>0</v>
      </c>
      <c r="BS63" s="51">
        <f t="shared" si="184"/>
        <v>0</v>
      </c>
      <c r="BT63" s="51">
        <f t="shared" si="184"/>
        <v>0</v>
      </c>
      <c r="BU63" s="51">
        <f t="shared" si="184"/>
        <v>0</v>
      </c>
      <c r="BV63" s="51">
        <f t="shared" si="184"/>
        <v>0</v>
      </c>
      <c r="BW63" s="51">
        <f t="shared" si="184"/>
        <v>0</v>
      </c>
      <c r="BX63" s="51">
        <f t="shared" si="184"/>
        <v>0</v>
      </c>
      <c r="BY63" s="51">
        <f t="shared" si="184"/>
        <v>0</v>
      </c>
      <c r="BZ63" s="51">
        <f t="shared" si="184"/>
        <v>0</v>
      </c>
      <c r="CA63" s="51">
        <f t="shared" si="184"/>
        <v>0</v>
      </c>
      <c r="CB63" s="51">
        <f>CB64</f>
        <v>0</v>
      </c>
      <c r="CC63" s="51">
        <f t="shared" si="184"/>
        <v>0</v>
      </c>
      <c r="CD63" s="51">
        <f t="shared" si="184"/>
        <v>0</v>
      </c>
      <c r="CE63" s="51">
        <f t="shared" si="184"/>
        <v>0</v>
      </c>
      <c r="CF63" s="51">
        <f t="shared" si="184"/>
        <v>0</v>
      </c>
      <c r="CG63" s="51">
        <f t="shared" si="184"/>
        <v>2.6379758910556799</v>
      </c>
      <c r="CH63" s="51">
        <f t="shared" si="184"/>
        <v>0</v>
      </c>
      <c r="CI63" s="51">
        <f t="shared" si="184"/>
        <v>0</v>
      </c>
      <c r="CJ63" s="51">
        <f t="shared" si="184"/>
        <v>2.6379758910556799</v>
      </c>
      <c r="CK63" s="51">
        <f t="shared" si="184"/>
        <v>0</v>
      </c>
      <c r="CL63" s="51">
        <f t="shared" si="184"/>
        <v>2.3491429999999998</v>
      </c>
      <c r="CM63" s="51">
        <f t="shared" si="184"/>
        <v>0</v>
      </c>
      <c r="CN63" s="51">
        <f t="shared" si="184"/>
        <v>0</v>
      </c>
      <c r="CO63" s="51">
        <f t="shared" ref="CO63:CP63" si="185">CO64</f>
        <v>2.3491429999999998</v>
      </c>
      <c r="CP63" s="51">
        <f t="shared" si="185"/>
        <v>0</v>
      </c>
      <c r="CQ63" s="19"/>
    </row>
    <row r="64" spans="1:201" s="27" customFormat="1" ht="48" customHeight="1" x14ac:dyDescent="0.2">
      <c r="A64" s="24" t="s">
        <v>164</v>
      </c>
      <c r="B64" s="121" t="s">
        <v>165</v>
      </c>
      <c r="C64" s="122" t="s">
        <v>195</v>
      </c>
      <c r="D64" s="74" t="s">
        <v>46</v>
      </c>
      <c r="E64" s="117">
        <v>2021</v>
      </c>
      <c r="F64" s="117">
        <v>2021</v>
      </c>
      <c r="G64" s="74" t="s">
        <v>145</v>
      </c>
      <c r="H64" s="176">
        <v>0.20760799999999999</v>
      </c>
      <c r="I64" s="176">
        <v>2.4204479999999999</v>
      </c>
      <c r="J64" s="187">
        <v>44130</v>
      </c>
      <c r="K64" s="28" t="s">
        <v>19</v>
      </c>
      <c r="L64" s="28" t="s">
        <v>19</v>
      </c>
      <c r="M64" s="29" t="s">
        <v>19</v>
      </c>
      <c r="N64" s="92">
        <v>0</v>
      </c>
      <c r="O64" s="92">
        <v>0</v>
      </c>
      <c r="P64" s="161">
        <f>'[1]КЛ и ВЛ-10'!$H$6*1.2/1000</f>
        <v>2.4677042947200003</v>
      </c>
      <c r="Q64" s="161">
        <f>'[1]КЛ и ВЛ-10'!$I$6/1000*1.2</f>
        <v>2.6379758910556799</v>
      </c>
      <c r="R64" s="92">
        <v>2.4677042947200003</v>
      </c>
      <c r="S64" s="92">
        <v>2.6379758910556799</v>
      </c>
      <c r="T64" s="161">
        <f>Q64</f>
        <v>2.6379758910556799</v>
      </c>
      <c r="U64" s="161">
        <v>2.6379758910556799</v>
      </c>
      <c r="V64" s="92">
        <v>0</v>
      </c>
      <c r="W64" s="92">
        <v>0</v>
      </c>
      <c r="X64" s="92">
        <v>0</v>
      </c>
      <c r="Y64" s="92">
        <v>0</v>
      </c>
      <c r="Z64" s="162">
        <v>0</v>
      </c>
      <c r="AA64" s="162">
        <v>0</v>
      </c>
      <c r="AB64" s="92">
        <v>0</v>
      </c>
      <c r="AC64" s="163">
        <v>0</v>
      </c>
      <c r="AD64" s="92">
        <f t="shared" ref="AD64" si="186">AE64+AF64+AG64+AH64</f>
        <v>0</v>
      </c>
      <c r="AE64" s="162">
        <v>0</v>
      </c>
      <c r="AF64" s="162">
        <v>0</v>
      </c>
      <c r="AG64" s="163">
        <v>0</v>
      </c>
      <c r="AH64" s="163">
        <v>0</v>
      </c>
      <c r="AI64" s="161">
        <f t="shared" ref="AI64" si="187">AJ64+AK64+AL64+AM64</f>
        <v>2.6379758910556799</v>
      </c>
      <c r="AJ64" s="162">
        <v>0</v>
      </c>
      <c r="AK64" s="162">
        <v>0</v>
      </c>
      <c r="AL64" s="161">
        <f>T64</f>
        <v>2.6379758910556799</v>
      </c>
      <c r="AM64" s="163"/>
      <c r="AN64" s="166">
        <f t="shared" ref="AN64" si="188">AO64+AP64+AQ64+AR64</f>
        <v>2.3491429999999998</v>
      </c>
      <c r="AO64" s="162">
        <v>0</v>
      </c>
      <c r="AP64" s="162">
        <v>0</v>
      </c>
      <c r="AQ64" s="178">
        <f>2.420448-0.014736-0.056569</f>
        <v>2.3491429999999998</v>
      </c>
      <c r="AR64" s="163">
        <v>0</v>
      </c>
      <c r="AS64" s="92">
        <f t="shared" ref="AS64" si="189">AT64+AU64+AV64+AW64</f>
        <v>0</v>
      </c>
      <c r="AT64" s="162">
        <v>0</v>
      </c>
      <c r="AU64" s="162">
        <v>0</v>
      </c>
      <c r="AV64" s="92">
        <v>0</v>
      </c>
      <c r="AW64" s="163">
        <v>0</v>
      </c>
      <c r="AX64" s="92">
        <f t="shared" ref="AX64" si="190">AY64+AZ64+BA64+BB64</f>
        <v>0</v>
      </c>
      <c r="AY64" s="162">
        <v>0</v>
      </c>
      <c r="AZ64" s="162">
        <v>0</v>
      </c>
      <c r="BA64" s="163">
        <v>0</v>
      </c>
      <c r="BB64" s="163">
        <v>0</v>
      </c>
      <c r="BC64" s="92">
        <f t="shared" ref="BC64" si="191">BD64+BE64+BF64+BG64</f>
        <v>0</v>
      </c>
      <c r="BD64" s="162">
        <v>0</v>
      </c>
      <c r="BE64" s="162">
        <v>0</v>
      </c>
      <c r="BF64" s="92">
        <v>0</v>
      </c>
      <c r="BG64" s="163">
        <v>0</v>
      </c>
      <c r="BH64" s="92">
        <f t="shared" ref="BH64" si="192">BI64+BJ64+BK64+BL64</f>
        <v>0</v>
      </c>
      <c r="BI64" s="162">
        <v>0</v>
      </c>
      <c r="BJ64" s="162">
        <v>0</v>
      </c>
      <c r="BK64" s="163">
        <v>0</v>
      </c>
      <c r="BL64" s="163">
        <v>0</v>
      </c>
      <c r="BM64" s="92">
        <f t="shared" ref="BM64" si="193">BN64+BO64+BP64+BQ64</f>
        <v>0</v>
      </c>
      <c r="BN64" s="162">
        <v>0</v>
      </c>
      <c r="BO64" s="162">
        <v>0</v>
      </c>
      <c r="BP64" s="92">
        <v>0</v>
      </c>
      <c r="BQ64" s="163">
        <v>0</v>
      </c>
      <c r="BR64" s="92">
        <f t="shared" ref="BR64" si="194">BS64+BT64+BU64+BV64</f>
        <v>0</v>
      </c>
      <c r="BS64" s="162">
        <v>0</v>
      </c>
      <c r="BT64" s="162">
        <v>0</v>
      </c>
      <c r="BU64" s="163">
        <v>0</v>
      </c>
      <c r="BV64" s="163">
        <v>0</v>
      </c>
      <c r="BW64" s="92">
        <f t="shared" ref="BW64" si="195">BX64+BY64+BZ64+CA64</f>
        <v>0</v>
      </c>
      <c r="BX64" s="162">
        <v>0</v>
      </c>
      <c r="BY64" s="162">
        <v>0</v>
      </c>
      <c r="BZ64" s="92">
        <v>0</v>
      </c>
      <c r="CA64" s="163">
        <v>0</v>
      </c>
      <c r="CB64" s="92">
        <f t="shared" ref="CB64" si="196">CC64+CD64+CE64+CF64</f>
        <v>0</v>
      </c>
      <c r="CC64" s="162">
        <v>0</v>
      </c>
      <c r="CD64" s="162">
        <v>0</v>
      </c>
      <c r="CE64" s="163">
        <v>0</v>
      </c>
      <c r="CF64" s="163">
        <v>0</v>
      </c>
      <c r="CG64" s="92">
        <f t="shared" ref="CG64" si="197">CH64+CI64+CJ64+CK64</f>
        <v>2.6379758910556799</v>
      </c>
      <c r="CH64" s="165">
        <f t="shared" ref="CH64" si="198">BX64+BN64+BD64+AT64+Z64</f>
        <v>0</v>
      </c>
      <c r="CI64" s="165">
        <f t="shared" ref="CI64" si="199">BY64+BO64+BE64+AU64+AA64</f>
        <v>0</v>
      </c>
      <c r="CJ64" s="165">
        <f>BZ64+BP64+BF64+AV64+AL64</f>
        <v>2.6379758910556799</v>
      </c>
      <c r="CK64" s="165">
        <f t="shared" ref="CK64" si="200">CA64+BQ64+BG64+AW64+AC64</f>
        <v>0</v>
      </c>
      <c r="CL64" s="92">
        <f t="shared" ref="CL64" si="201">CM64+CN64+CO64+CP64</f>
        <v>2.3491429999999998</v>
      </c>
      <c r="CM64" s="165">
        <f t="shared" ref="CM64" si="202">CC64+BS64+BI64+AY64+AE64</f>
        <v>0</v>
      </c>
      <c r="CN64" s="165">
        <f t="shared" ref="CN64" si="203">CD64+BT64+BJ64+AZ64+AF64</f>
        <v>0</v>
      </c>
      <c r="CO64" s="165">
        <f>CE64+BU64+BK64+BA64+AQ64</f>
        <v>2.3491429999999998</v>
      </c>
      <c r="CP64" s="165">
        <f t="shared" ref="CP64" si="204">CF64+BV64+BL64+BB64+AH64</f>
        <v>0</v>
      </c>
      <c r="CQ64" s="25"/>
      <c r="CR64" s="78"/>
      <c r="CS64" s="78"/>
      <c r="CT64" s="78"/>
      <c r="CU64" s="78"/>
      <c r="CV64" s="78"/>
      <c r="CW64" s="78"/>
      <c r="CX64" s="78"/>
      <c r="CY64" s="78"/>
      <c r="CZ64" s="78"/>
      <c r="DA64" s="78"/>
      <c r="DB64" s="78"/>
      <c r="DC64" s="78"/>
      <c r="DD64" s="78"/>
      <c r="DE64" s="78"/>
      <c r="DF64" s="78"/>
      <c r="DG64" s="78"/>
      <c r="DH64" s="78"/>
      <c r="DI64" s="78"/>
      <c r="DJ64" s="78"/>
      <c r="DK64" s="78"/>
      <c r="DL64" s="78"/>
      <c r="DM64" s="78"/>
      <c r="DN64" s="78"/>
      <c r="DO64" s="78"/>
      <c r="DP64" s="78"/>
      <c r="DQ64" s="78"/>
      <c r="DR64" s="78"/>
      <c r="DS64" s="78"/>
      <c r="DT64" s="78"/>
      <c r="DU64" s="78"/>
      <c r="DV64" s="78"/>
      <c r="DW64" s="78"/>
      <c r="DX64" s="78"/>
      <c r="DY64" s="78"/>
      <c r="DZ64" s="78"/>
      <c r="EA64" s="78"/>
      <c r="EB64" s="78"/>
      <c r="EC64" s="78"/>
      <c r="ED64" s="78"/>
      <c r="EE64" s="78"/>
      <c r="EF64" s="78"/>
      <c r="EG64" s="78"/>
      <c r="EH64" s="78"/>
      <c r="EI64" s="78"/>
      <c r="EJ64" s="78"/>
      <c r="EK64" s="78"/>
      <c r="EL64" s="78"/>
      <c r="EM64" s="78"/>
      <c r="EN64" s="78"/>
      <c r="EO64" s="78"/>
      <c r="EP64" s="78"/>
      <c r="EQ64" s="78"/>
      <c r="ER64" s="78"/>
      <c r="ES64" s="78"/>
      <c r="ET64" s="78"/>
      <c r="EU64" s="78"/>
      <c r="EV64" s="78"/>
      <c r="EW64" s="78"/>
      <c r="EX64" s="78"/>
      <c r="EY64" s="78"/>
      <c r="EZ64" s="78"/>
      <c r="FA64" s="78"/>
      <c r="FB64" s="78"/>
      <c r="FC64" s="78"/>
      <c r="FD64" s="78"/>
      <c r="FE64" s="78"/>
      <c r="FF64" s="78"/>
      <c r="FG64" s="78"/>
      <c r="FH64" s="78"/>
      <c r="FI64" s="78"/>
      <c r="FJ64" s="78"/>
      <c r="FK64" s="78"/>
      <c r="FL64" s="78"/>
      <c r="FM64" s="78"/>
      <c r="FN64" s="78"/>
      <c r="FO64" s="78"/>
      <c r="FP64" s="78"/>
      <c r="FQ64" s="78"/>
      <c r="FR64" s="78"/>
      <c r="FS64" s="78"/>
      <c r="FT64" s="78"/>
      <c r="FU64" s="78"/>
      <c r="FV64" s="78"/>
      <c r="FW64" s="78"/>
      <c r="FX64" s="78"/>
      <c r="FY64" s="78"/>
      <c r="FZ64" s="78"/>
      <c r="GA64" s="78"/>
      <c r="GB64" s="78"/>
      <c r="GC64" s="78"/>
      <c r="GD64" s="78"/>
      <c r="GE64" s="78"/>
      <c r="GF64" s="78"/>
      <c r="GG64" s="78"/>
      <c r="GH64" s="78"/>
      <c r="GI64" s="78"/>
      <c r="GJ64" s="78"/>
      <c r="GK64" s="78"/>
      <c r="GL64" s="78"/>
      <c r="GM64" s="78"/>
      <c r="GN64" s="78"/>
      <c r="GO64" s="78"/>
      <c r="GP64" s="78"/>
      <c r="GQ64" s="78"/>
      <c r="GR64" s="78"/>
      <c r="GS64" s="78"/>
    </row>
    <row r="65" spans="1:201" ht="31.5" x14ac:dyDescent="0.2">
      <c r="A65" s="62" t="s">
        <v>116</v>
      </c>
      <c r="B65" s="69" t="s">
        <v>55</v>
      </c>
      <c r="C65" s="16" t="s">
        <v>18</v>
      </c>
      <c r="D65" s="45" t="s">
        <v>145</v>
      </c>
      <c r="E65" s="45" t="s">
        <v>145</v>
      </c>
      <c r="F65" s="45" t="s">
        <v>145</v>
      </c>
      <c r="G65" s="45" t="s">
        <v>145</v>
      </c>
      <c r="H65" s="153">
        <f>H66</f>
        <v>0</v>
      </c>
      <c r="I65" s="153">
        <f t="shared" ref="I65:CN66" si="205">I66</f>
        <v>0</v>
      </c>
      <c r="J65" s="46" t="str">
        <f t="shared" si="205"/>
        <v>нд</v>
      </c>
      <c r="K65" s="46">
        <f t="shared" si="205"/>
        <v>0</v>
      </c>
      <c r="L65" s="46">
        <f t="shared" si="205"/>
        <v>0</v>
      </c>
      <c r="M65" s="46" t="str">
        <f t="shared" si="205"/>
        <v>нд</v>
      </c>
      <c r="N65" s="156">
        <f t="shared" si="205"/>
        <v>0</v>
      </c>
      <c r="O65" s="156">
        <f t="shared" si="205"/>
        <v>0</v>
      </c>
      <c r="P65" s="156">
        <f>P66</f>
        <v>0</v>
      </c>
      <c r="Q65" s="156">
        <f>Q66</f>
        <v>0</v>
      </c>
      <c r="R65" s="156">
        <f>R66</f>
        <v>0</v>
      </c>
      <c r="S65" s="156">
        <f t="shared" si="205"/>
        <v>0</v>
      </c>
      <c r="T65" s="156">
        <f t="shared" si="205"/>
        <v>0</v>
      </c>
      <c r="U65" s="156">
        <f t="shared" si="205"/>
        <v>0</v>
      </c>
      <c r="V65" s="156">
        <f t="shared" si="205"/>
        <v>0</v>
      </c>
      <c r="W65" s="156">
        <f t="shared" si="205"/>
        <v>0</v>
      </c>
      <c r="X65" s="156">
        <f>X66</f>
        <v>0</v>
      </c>
      <c r="Y65" s="156">
        <f t="shared" si="205"/>
        <v>0</v>
      </c>
      <c r="Z65" s="156">
        <f t="shared" si="205"/>
        <v>0</v>
      </c>
      <c r="AA65" s="156">
        <f t="shared" si="205"/>
        <v>0</v>
      </c>
      <c r="AB65" s="156">
        <f t="shared" si="205"/>
        <v>0</v>
      </c>
      <c r="AC65" s="156">
        <f t="shared" si="205"/>
        <v>0</v>
      </c>
      <c r="AD65" s="156">
        <f t="shared" si="205"/>
        <v>0</v>
      </c>
      <c r="AE65" s="156">
        <f t="shared" si="205"/>
        <v>0</v>
      </c>
      <c r="AF65" s="156">
        <f t="shared" si="205"/>
        <v>0</v>
      </c>
      <c r="AG65" s="156">
        <f t="shared" si="205"/>
        <v>0</v>
      </c>
      <c r="AH65" s="156">
        <f t="shared" si="205"/>
        <v>0</v>
      </c>
      <c r="AI65" s="156">
        <f t="shared" si="205"/>
        <v>0</v>
      </c>
      <c r="AJ65" s="156">
        <f t="shared" si="205"/>
        <v>0</v>
      </c>
      <c r="AK65" s="156">
        <f t="shared" si="205"/>
        <v>0</v>
      </c>
      <c r="AL65" s="156">
        <f t="shared" si="205"/>
        <v>0</v>
      </c>
      <c r="AM65" s="156">
        <f t="shared" si="205"/>
        <v>0</v>
      </c>
      <c r="AN65" s="156">
        <f t="shared" si="205"/>
        <v>0</v>
      </c>
      <c r="AO65" s="156">
        <f t="shared" si="205"/>
        <v>0</v>
      </c>
      <c r="AP65" s="156">
        <f t="shared" si="205"/>
        <v>0</v>
      </c>
      <c r="AQ65" s="156">
        <f t="shared" si="205"/>
        <v>0</v>
      </c>
      <c r="AR65" s="156">
        <f t="shared" si="205"/>
        <v>0</v>
      </c>
      <c r="AS65" s="156">
        <f t="shared" si="205"/>
        <v>0</v>
      </c>
      <c r="AT65" s="156">
        <f t="shared" si="205"/>
        <v>0</v>
      </c>
      <c r="AU65" s="156">
        <f t="shared" si="205"/>
        <v>0</v>
      </c>
      <c r="AV65" s="156">
        <f t="shared" si="205"/>
        <v>0</v>
      </c>
      <c r="AW65" s="156">
        <f t="shared" si="205"/>
        <v>0</v>
      </c>
      <c r="AX65" s="156">
        <f t="shared" si="205"/>
        <v>0</v>
      </c>
      <c r="AY65" s="156">
        <f t="shared" si="205"/>
        <v>0</v>
      </c>
      <c r="AZ65" s="156">
        <f t="shared" si="205"/>
        <v>0</v>
      </c>
      <c r="BA65" s="156">
        <f t="shared" si="205"/>
        <v>0</v>
      </c>
      <c r="BB65" s="156">
        <f t="shared" si="205"/>
        <v>0</v>
      </c>
      <c r="BC65" s="156">
        <f t="shared" si="205"/>
        <v>0</v>
      </c>
      <c r="BD65" s="156">
        <f t="shared" si="205"/>
        <v>0</v>
      </c>
      <c r="BE65" s="156">
        <f t="shared" si="205"/>
        <v>0</v>
      </c>
      <c r="BF65" s="156">
        <f t="shared" si="205"/>
        <v>0</v>
      </c>
      <c r="BG65" s="156">
        <f t="shared" si="205"/>
        <v>0</v>
      </c>
      <c r="BH65" s="156">
        <f t="shared" si="205"/>
        <v>0</v>
      </c>
      <c r="BI65" s="156">
        <f t="shared" si="205"/>
        <v>0</v>
      </c>
      <c r="BJ65" s="156">
        <f t="shared" si="205"/>
        <v>0</v>
      </c>
      <c r="BK65" s="156">
        <f t="shared" si="205"/>
        <v>0</v>
      </c>
      <c r="BL65" s="156">
        <f t="shared" si="205"/>
        <v>0</v>
      </c>
      <c r="BM65" s="156">
        <f t="shared" si="205"/>
        <v>0</v>
      </c>
      <c r="BN65" s="156">
        <f t="shared" si="205"/>
        <v>0</v>
      </c>
      <c r="BO65" s="156">
        <f t="shared" si="205"/>
        <v>0</v>
      </c>
      <c r="BP65" s="156">
        <f t="shared" si="205"/>
        <v>0</v>
      </c>
      <c r="BQ65" s="156">
        <f t="shared" si="205"/>
        <v>0</v>
      </c>
      <c r="BR65" s="156">
        <f t="shared" si="205"/>
        <v>0</v>
      </c>
      <c r="BS65" s="156">
        <f t="shared" si="205"/>
        <v>0</v>
      </c>
      <c r="BT65" s="156">
        <f t="shared" si="205"/>
        <v>0</v>
      </c>
      <c r="BU65" s="156">
        <f t="shared" si="205"/>
        <v>0</v>
      </c>
      <c r="BV65" s="156">
        <f t="shared" si="205"/>
        <v>0</v>
      </c>
      <c r="BW65" s="156">
        <f t="shared" si="205"/>
        <v>0</v>
      </c>
      <c r="BX65" s="156">
        <f t="shared" si="205"/>
        <v>0</v>
      </c>
      <c r="BY65" s="156">
        <f t="shared" si="205"/>
        <v>0</v>
      </c>
      <c r="BZ65" s="156">
        <f t="shared" si="205"/>
        <v>0</v>
      </c>
      <c r="CA65" s="156">
        <f t="shared" si="205"/>
        <v>0</v>
      </c>
      <c r="CB65" s="156">
        <f t="shared" si="205"/>
        <v>0</v>
      </c>
      <c r="CC65" s="156">
        <f t="shared" si="205"/>
        <v>0</v>
      </c>
      <c r="CD65" s="156">
        <f t="shared" si="205"/>
        <v>0</v>
      </c>
      <c r="CE65" s="156">
        <f t="shared" si="205"/>
        <v>0</v>
      </c>
      <c r="CF65" s="156">
        <f t="shared" si="205"/>
        <v>0</v>
      </c>
      <c r="CG65" s="156">
        <f t="shared" si="205"/>
        <v>0</v>
      </c>
      <c r="CH65" s="156">
        <f t="shared" si="205"/>
        <v>0</v>
      </c>
      <c r="CI65" s="156">
        <f t="shared" si="205"/>
        <v>0</v>
      </c>
      <c r="CJ65" s="156">
        <f t="shared" si="205"/>
        <v>0</v>
      </c>
      <c r="CK65" s="156">
        <f t="shared" si="205"/>
        <v>0</v>
      </c>
      <c r="CL65" s="156">
        <f t="shared" si="205"/>
        <v>0</v>
      </c>
      <c r="CM65" s="156">
        <f t="shared" si="205"/>
        <v>0</v>
      </c>
      <c r="CN65" s="156">
        <f t="shared" si="205"/>
        <v>0</v>
      </c>
      <c r="CO65" s="156">
        <f>CO66</f>
        <v>0</v>
      </c>
      <c r="CP65" s="156">
        <f>CP66</f>
        <v>0</v>
      </c>
      <c r="CQ65" s="46"/>
    </row>
    <row r="66" spans="1:201" ht="18.75" x14ac:dyDescent="0.2">
      <c r="A66" s="63" t="s">
        <v>117</v>
      </c>
      <c r="B66" s="17" t="s">
        <v>56</v>
      </c>
      <c r="C66" s="18" t="s">
        <v>18</v>
      </c>
      <c r="D66" s="48" t="s">
        <v>145</v>
      </c>
      <c r="E66" s="48" t="s">
        <v>145</v>
      </c>
      <c r="F66" s="48" t="s">
        <v>145</v>
      </c>
      <c r="G66" s="48" t="s">
        <v>145</v>
      </c>
      <c r="H66" s="154">
        <f>SUM(H67:H68)</f>
        <v>0</v>
      </c>
      <c r="I66" s="154">
        <f t="shared" ref="I66:CN66" si="206">SUM(I67:I68)</f>
        <v>0</v>
      </c>
      <c r="J66" s="72" t="s">
        <v>19</v>
      </c>
      <c r="K66" s="49">
        <f t="shared" si="205"/>
        <v>0</v>
      </c>
      <c r="L66" s="49">
        <f t="shared" si="205"/>
        <v>0</v>
      </c>
      <c r="M66" s="49" t="s">
        <v>19</v>
      </c>
      <c r="N66" s="51">
        <f t="shared" si="206"/>
        <v>0</v>
      </c>
      <c r="O66" s="51">
        <f t="shared" si="206"/>
        <v>0</v>
      </c>
      <c r="P66" s="51">
        <f>SUM(P67:P68)</f>
        <v>0</v>
      </c>
      <c r="Q66" s="51">
        <f>SUM(Q67:Q68)</f>
        <v>0</v>
      </c>
      <c r="R66" s="51">
        <f t="shared" si="206"/>
        <v>0</v>
      </c>
      <c r="S66" s="51">
        <f t="shared" si="206"/>
        <v>0</v>
      </c>
      <c r="T66" s="51">
        <f t="shared" si="206"/>
        <v>0</v>
      </c>
      <c r="U66" s="51">
        <f t="shared" ref="U66" si="207">SUM(U67:U68)</f>
        <v>0</v>
      </c>
      <c r="V66" s="51">
        <f t="shared" si="206"/>
        <v>0</v>
      </c>
      <c r="W66" s="51">
        <f t="shared" si="206"/>
        <v>0</v>
      </c>
      <c r="X66" s="51">
        <f t="shared" si="206"/>
        <v>0</v>
      </c>
      <c r="Y66" s="51">
        <f t="shared" ref="Y66:AC66" si="208">SUM(Y67:Y68)</f>
        <v>0</v>
      </c>
      <c r="Z66" s="51">
        <f t="shared" si="208"/>
        <v>0</v>
      </c>
      <c r="AA66" s="51">
        <f t="shared" si="208"/>
        <v>0</v>
      </c>
      <c r="AB66" s="51">
        <f t="shared" si="208"/>
        <v>0</v>
      </c>
      <c r="AC66" s="51">
        <f t="shared" si="208"/>
        <v>0</v>
      </c>
      <c r="AD66" s="51">
        <f t="shared" si="206"/>
        <v>0</v>
      </c>
      <c r="AE66" s="51">
        <f t="shared" si="206"/>
        <v>0</v>
      </c>
      <c r="AF66" s="51">
        <f t="shared" si="206"/>
        <v>0</v>
      </c>
      <c r="AG66" s="51">
        <f t="shared" si="206"/>
        <v>0</v>
      </c>
      <c r="AH66" s="51">
        <f t="shared" si="206"/>
        <v>0</v>
      </c>
      <c r="AI66" s="51">
        <f t="shared" si="206"/>
        <v>0</v>
      </c>
      <c r="AJ66" s="51">
        <f t="shared" si="206"/>
        <v>0</v>
      </c>
      <c r="AK66" s="51">
        <f t="shared" si="206"/>
        <v>0</v>
      </c>
      <c r="AL66" s="51">
        <f t="shared" si="206"/>
        <v>0</v>
      </c>
      <c r="AM66" s="51">
        <f t="shared" si="206"/>
        <v>0</v>
      </c>
      <c r="AN66" s="51">
        <f t="shared" ref="AN66:AR66" si="209">SUM(AN67:AN68)</f>
        <v>0</v>
      </c>
      <c r="AO66" s="51">
        <f t="shared" si="209"/>
        <v>0</v>
      </c>
      <c r="AP66" s="51">
        <f t="shared" si="209"/>
        <v>0</v>
      </c>
      <c r="AQ66" s="51">
        <f t="shared" si="209"/>
        <v>0</v>
      </c>
      <c r="AR66" s="51">
        <f t="shared" si="209"/>
        <v>0</v>
      </c>
      <c r="AS66" s="51">
        <f t="shared" si="206"/>
        <v>0</v>
      </c>
      <c r="AT66" s="51">
        <f t="shared" si="206"/>
        <v>0</v>
      </c>
      <c r="AU66" s="51">
        <f t="shared" si="206"/>
        <v>0</v>
      </c>
      <c r="AV66" s="51">
        <f t="shared" si="206"/>
        <v>0</v>
      </c>
      <c r="AW66" s="51">
        <f t="shared" si="206"/>
        <v>0</v>
      </c>
      <c r="AX66" s="51">
        <f t="shared" ref="AX66:BG66" si="210">SUM(AX67:AX68)</f>
        <v>0</v>
      </c>
      <c r="AY66" s="51">
        <f t="shared" si="210"/>
        <v>0</v>
      </c>
      <c r="AZ66" s="51">
        <f t="shared" si="210"/>
        <v>0</v>
      </c>
      <c r="BA66" s="51">
        <f t="shared" si="210"/>
        <v>0</v>
      </c>
      <c r="BB66" s="51">
        <f t="shared" si="210"/>
        <v>0</v>
      </c>
      <c r="BC66" s="51">
        <f t="shared" si="210"/>
        <v>0</v>
      </c>
      <c r="BD66" s="51">
        <f t="shared" si="210"/>
        <v>0</v>
      </c>
      <c r="BE66" s="51">
        <f t="shared" si="210"/>
        <v>0</v>
      </c>
      <c r="BF66" s="51">
        <f t="shared" si="210"/>
        <v>0</v>
      </c>
      <c r="BG66" s="51">
        <f t="shared" si="210"/>
        <v>0</v>
      </c>
      <c r="BH66" s="51">
        <f t="shared" ref="BH66:BQ66" si="211">SUM(BH67:BH68)</f>
        <v>0</v>
      </c>
      <c r="BI66" s="51">
        <f t="shared" si="211"/>
        <v>0</v>
      </c>
      <c r="BJ66" s="51">
        <f t="shared" si="211"/>
        <v>0</v>
      </c>
      <c r="BK66" s="51">
        <f t="shared" si="211"/>
        <v>0</v>
      </c>
      <c r="BL66" s="51">
        <f t="shared" si="211"/>
        <v>0</v>
      </c>
      <c r="BM66" s="51">
        <f t="shared" si="211"/>
        <v>0</v>
      </c>
      <c r="BN66" s="51">
        <f t="shared" si="211"/>
        <v>0</v>
      </c>
      <c r="BO66" s="51">
        <f t="shared" si="211"/>
        <v>0</v>
      </c>
      <c r="BP66" s="51">
        <f t="shared" si="211"/>
        <v>0</v>
      </c>
      <c r="BQ66" s="51">
        <f t="shared" si="211"/>
        <v>0</v>
      </c>
      <c r="BR66" s="51">
        <f t="shared" ref="BR66:CA66" si="212">SUM(BR67:BR68)</f>
        <v>0</v>
      </c>
      <c r="BS66" s="51">
        <f t="shared" si="212"/>
        <v>0</v>
      </c>
      <c r="BT66" s="51">
        <f t="shared" si="212"/>
        <v>0</v>
      </c>
      <c r="BU66" s="51">
        <f t="shared" si="212"/>
        <v>0</v>
      </c>
      <c r="BV66" s="51">
        <f t="shared" si="212"/>
        <v>0</v>
      </c>
      <c r="BW66" s="51">
        <f t="shared" si="212"/>
        <v>0</v>
      </c>
      <c r="BX66" s="51">
        <f t="shared" si="212"/>
        <v>0</v>
      </c>
      <c r="BY66" s="51">
        <f t="shared" si="212"/>
        <v>0</v>
      </c>
      <c r="BZ66" s="51">
        <f t="shared" si="212"/>
        <v>0</v>
      </c>
      <c r="CA66" s="51">
        <f t="shared" si="212"/>
        <v>0</v>
      </c>
      <c r="CB66" s="51">
        <f t="shared" ref="CB66:CF66" si="213">SUM(CB67:CB68)</f>
        <v>0</v>
      </c>
      <c r="CC66" s="51">
        <f t="shared" si="213"/>
        <v>0</v>
      </c>
      <c r="CD66" s="51">
        <f t="shared" si="213"/>
        <v>0</v>
      </c>
      <c r="CE66" s="51">
        <f t="shared" si="213"/>
        <v>0</v>
      </c>
      <c r="CF66" s="51">
        <f t="shared" si="213"/>
        <v>0</v>
      </c>
      <c r="CG66" s="51">
        <f t="shared" si="206"/>
        <v>0</v>
      </c>
      <c r="CH66" s="51">
        <f t="shared" si="206"/>
        <v>0</v>
      </c>
      <c r="CI66" s="51">
        <f>SUM(CI67:CI68)</f>
        <v>0</v>
      </c>
      <c r="CJ66" s="51">
        <f>SUM(CJ67:CJ68)</f>
        <v>0</v>
      </c>
      <c r="CK66" s="51">
        <f>SUM(CK67:CK68)</f>
        <v>0</v>
      </c>
      <c r="CL66" s="51">
        <f t="shared" si="206"/>
        <v>0</v>
      </c>
      <c r="CM66" s="51">
        <f t="shared" si="206"/>
        <v>0</v>
      </c>
      <c r="CN66" s="51">
        <f t="shared" si="206"/>
        <v>0</v>
      </c>
      <c r="CO66" s="51">
        <f>SUM(CO67:CO68)</f>
        <v>0</v>
      </c>
      <c r="CP66" s="51">
        <f>SUM(CP67:CP68)</f>
        <v>0</v>
      </c>
      <c r="CQ66" s="19"/>
    </row>
    <row r="67" spans="1:201" s="78" customFormat="1" ht="15.75" hidden="1" x14ac:dyDescent="0.2">
      <c r="A67" s="79"/>
      <c r="B67" s="93"/>
      <c r="C67" s="79"/>
      <c r="D67" s="74"/>
      <c r="E67" s="80"/>
      <c r="F67" s="80"/>
      <c r="G67" s="80"/>
      <c r="H67" s="73"/>
      <c r="I67" s="73"/>
      <c r="J67" s="74"/>
      <c r="K67" s="74"/>
      <c r="L67" s="74"/>
      <c r="M67" s="74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162"/>
      <c r="AA67" s="162"/>
      <c r="AB67" s="163"/>
      <c r="AC67" s="163"/>
      <c r="AD67" s="92"/>
      <c r="AE67" s="162"/>
      <c r="AF67" s="162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92"/>
      <c r="AT67" s="162"/>
      <c r="AU67" s="162"/>
      <c r="AV67" s="163"/>
      <c r="AW67" s="163"/>
      <c r="AX67" s="92"/>
      <c r="AY67" s="162"/>
      <c r="AZ67" s="162"/>
      <c r="BA67" s="163"/>
      <c r="BB67" s="163"/>
      <c r="BC67" s="92"/>
      <c r="BD67" s="162"/>
      <c r="BE67" s="162"/>
      <c r="BF67" s="163"/>
      <c r="BG67" s="163"/>
      <c r="BH67" s="92"/>
      <c r="BI67" s="162"/>
      <c r="BJ67" s="162"/>
      <c r="BK67" s="163"/>
      <c r="BL67" s="163"/>
      <c r="BM67" s="92"/>
      <c r="BN67" s="162"/>
      <c r="BO67" s="162"/>
      <c r="BP67" s="163"/>
      <c r="BQ67" s="163"/>
      <c r="BR67" s="92"/>
      <c r="BS67" s="162"/>
      <c r="BT67" s="162"/>
      <c r="BU67" s="163"/>
      <c r="BV67" s="163"/>
      <c r="BW67" s="92"/>
      <c r="BX67" s="162"/>
      <c r="BY67" s="162"/>
      <c r="BZ67" s="163"/>
      <c r="CA67" s="163"/>
      <c r="CB67" s="92"/>
      <c r="CC67" s="162"/>
      <c r="CD67" s="162"/>
      <c r="CE67" s="163"/>
      <c r="CF67" s="163"/>
      <c r="CG67" s="92"/>
      <c r="CH67" s="162"/>
      <c r="CI67" s="162"/>
      <c r="CJ67" s="162"/>
      <c r="CK67" s="162"/>
      <c r="CL67" s="92"/>
      <c r="CM67" s="162"/>
      <c r="CN67" s="162"/>
      <c r="CO67" s="162"/>
      <c r="CP67" s="162"/>
      <c r="CQ67" s="74"/>
    </row>
    <row r="68" spans="1:201" s="27" customFormat="1" ht="15.75" hidden="1" x14ac:dyDescent="0.2">
      <c r="A68" s="24"/>
      <c r="B68" s="90"/>
      <c r="C68" s="24"/>
      <c r="D68" s="25"/>
      <c r="E68" s="26"/>
      <c r="F68" s="26"/>
      <c r="G68" s="80"/>
      <c r="H68" s="73"/>
      <c r="I68" s="73"/>
      <c r="J68" s="74"/>
      <c r="K68" s="74"/>
      <c r="L68" s="74"/>
      <c r="M68" s="74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162"/>
      <c r="AA68" s="162"/>
      <c r="AB68" s="163"/>
      <c r="AC68" s="163"/>
      <c r="AD68" s="92"/>
      <c r="AE68" s="162"/>
      <c r="AF68" s="162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92"/>
      <c r="AT68" s="162"/>
      <c r="AU68" s="162"/>
      <c r="AV68" s="163"/>
      <c r="AW68" s="163"/>
      <c r="AX68" s="92"/>
      <c r="AY68" s="162"/>
      <c r="AZ68" s="162"/>
      <c r="BA68" s="163"/>
      <c r="BB68" s="163"/>
      <c r="BC68" s="92"/>
      <c r="BD68" s="162"/>
      <c r="BE68" s="162"/>
      <c r="BF68" s="163"/>
      <c r="BG68" s="163"/>
      <c r="BH68" s="92"/>
      <c r="BI68" s="162"/>
      <c r="BJ68" s="162"/>
      <c r="BK68" s="163"/>
      <c r="BL68" s="163"/>
      <c r="BM68" s="92"/>
      <c r="BN68" s="162"/>
      <c r="BO68" s="162"/>
      <c r="BP68" s="163"/>
      <c r="BQ68" s="163"/>
      <c r="BR68" s="92"/>
      <c r="BS68" s="162"/>
      <c r="BT68" s="162"/>
      <c r="BU68" s="163"/>
      <c r="BV68" s="163"/>
      <c r="BW68" s="92"/>
      <c r="BX68" s="162"/>
      <c r="BY68" s="162"/>
      <c r="BZ68" s="163"/>
      <c r="CA68" s="163"/>
      <c r="CB68" s="92"/>
      <c r="CC68" s="162"/>
      <c r="CD68" s="162"/>
      <c r="CE68" s="163"/>
      <c r="CF68" s="163"/>
      <c r="CG68" s="92"/>
      <c r="CH68" s="162"/>
      <c r="CI68" s="162"/>
      <c r="CJ68" s="162"/>
      <c r="CK68" s="162"/>
      <c r="CL68" s="92"/>
      <c r="CM68" s="162"/>
      <c r="CN68" s="162"/>
      <c r="CO68" s="162"/>
      <c r="CP68" s="162"/>
      <c r="CQ68" s="53"/>
      <c r="CR68" s="78"/>
      <c r="CS68" s="78"/>
      <c r="CT68" s="78"/>
      <c r="CU68" s="78"/>
      <c r="CV68" s="78"/>
      <c r="CW68" s="78"/>
      <c r="CX68" s="78"/>
      <c r="CY68" s="78"/>
      <c r="CZ68" s="78"/>
      <c r="DA68" s="78"/>
      <c r="DB68" s="78"/>
      <c r="DC68" s="78"/>
      <c r="DD68" s="78"/>
      <c r="DE68" s="78"/>
      <c r="DF68" s="78"/>
      <c r="DG68" s="78"/>
      <c r="DH68" s="78"/>
      <c r="DI68" s="78"/>
      <c r="DJ68" s="78"/>
      <c r="DK68" s="78"/>
      <c r="DL68" s="78"/>
      <c r="DM68" s="78"/>
      <c r="DN68" s="78"/>
      <c r="DO68" s="78"/>
      <c r="DP68" s="78"/>
      <c r="DQ68" s="78"/>
      <c r="DR68" s="78"/>
      <c r="DS68" s="78"/>
      <c r="DT68" s="78"/>
      <c r="DU68" s="78"/>
      <c r="DV68" s="78"/>
      <c r="DW68" s="78"/>
      <c r="DX68" s="78"/>
      <c r="DY68" s="78"/>
      <c r="DZ68" s="78"/>
      <c r="EA68" s="78"/>
      <c r="EB68" s="78"/>
      <c r="EC68" s="78"/>
      <c r="ED68" s="78"/>
      <c r="EE68" s="78"/>
      <c r="EF68" s="78"/>
      <c r="EG68" s="78"/>
      <c r="EH68" s="78"/>
      <c r="EI68" s="78"/>
      <c r="EJ68" s="78"/>
      <c r="EK68" s="78"/>
      <c r="EL68" s="78"/>
      <c r="EM68" s="78"/>
      <c r="EN68" s="78"/>
      <c r="EO68" s="78"/>
      <c r="EP68" s="78"/>
      <c r="EQ68" s="78"/>
      <c r="ER68" s="78"/>
      <c r="ES68" s="78"/>
      <c r="ET68" s="78"/>
      <c r="EU68" s="78"/>
      <c r="EV68" s="78"/>
      <c r="EW68" s="78"/>
      <c r="EX68" s="78"/>
      <c r="EY68" s="78"/>
      <c r="EZ68" s="78"/>
      <c r="FA68" s="78"/>
      <c r="FB68" s="78"/>
      <c r="FC68" s="78"/>
      <c r="FD68" s="78"/>
      <c r="FE68" s="78"/>
      <c r="FF68" s="78"/>
      <c r="FG68" s="78"/>
      <c r="FH68" s="78"/>
      <c r="FI68" s="78"/>
      <c r="FJ68" s="78"/>
      <c r="FK68" s="78"/>
      <c r="FL68" s="78"/>
      <c r="FM68" s="78"/>
      <c r="FN68" s="78"/>
      <c r="FO68" s="78"/>
      <c r="FP68" s="78"/>
      <c r="FQ68" s="78"/>
      <c r="FR68" s="78"/>
      <c r="FS68" s="78"/>
      <c r="FT68" s="78"/>
      <c r="FU68" s="78"/>
      <c r="FV68" s="78"/>
      <c r="FW68" s="78"/>
      <c r="FX68" s="78"/>
      <c r="FY68" s="78"/>
      <c r="FZ68" s="78"/>
      <c r="GA68" s="78"/>
      <c r="GB68" s="78"/>
      <c r="GC68" s="78"/>
      <c r="GD68" s="78"/>
      <c r="GE68" s="78"/>
      <c r="GF68" s="78"/>
      <c r="GG68" s="78"/>
      <c r="GH68" s="78"/>
      <c r="GI68" s="78"/>
      <c r="GJ68" s="78"/>
      <c r="GK68" s="78"/>
      <c r="GL68" s="78"/>
      <c r="GM68" s="78"/>
      <c r="GN68" s="78"/>
      <c r="GO68" s="78"/>
      <c r="GP68" s="78"/>
      <c r="GQ68" s="78"/>
      <c r="GR68" s="78"/>
      <c r="GS68" s="78"/>
    </row>
    <row r="69" spans="1:201" ht="18.75" hidden="1" x14ac:dyDescent="0.2">
      <c r="A69" s="63" t="s">
        <v>136</v>
      </c>
      <c r="B69" s="17" t="s">
        <v>57</v>
      </c>
      <c r="C69" s="18" t="s">
        <v>18</v>
      </c>
      <c r="D69" s="48" t="s">
        <v>19</v>
      </c>
      <c r="E69" s="48" t="s">
        <v>19</v>
      </c>
      <c r="F69" s="48" t="s">
        <v>19</v>
      </c>
      <c r="G69" s="48" t="s">
        <v>19</v>
      </c>
      <c r="H69" s="154" t="s">
        <v>19</v>
      </c>
      <c r="I69" s="154" t="s">
        <v>19</v>
      </c>
      <c r="J69" s="49" t="s">
        <v>19</v>
      </c>
      <c r="K69" s="49" t="s">
        <v>19</v>
      </c>
      <c r="L69" s="49" t="s">
        <v>19</v>
      </c>
      <c r="M69" s="49" t="s">
        <v>19</v>
      </c>
      <c r="N69" s="51" t="s">
        <v>19</v>
      </c>
      <c r="O69" s="157">
        <v>0</v>
      </c>
      <c r="P69" s="51" t="s">
        <v>19</v>
      </c>
      <c r="Q69" s="51" t="s">
        <v>19</v>
      </c>
      <c r="R69" s="51" t="s">
        <v>19</v>
      </c>
      <c r="S69" s="51" t="s">
        <v>19</v>
      </c>
      <c r="T69" s="157">
        <v>0</v>
      </c>
      <c r="U69" s="157">
        <v>0</v>
      </c>
      <c r="V69" s="157">
        <v>0</v>
      </c>
      <c r="W69" s="157">
        <v>0</v>
      </c>
      <c r="X69" s="157">
        <v>0</v>
      </c>
      <c r="Y69" s="157">
        <v>0</v>
      </c>
      <c r="Z69" s="157">
        <v>0</v>
      </c>
      <c r="AA69" s="157">
        <v>0</v>
      </c>
      <c r="AB69" s="157">
        <v>0</v>
      </c>
      <c r="AC69" s="157">
        <v>0</v>
      </c>
      <c r="AD69" s="157">
        <v>0</v>
      </c>
      <c r="AE69" s="157">
        <v>0</v>
      </c>
      <c r="AF69" s="157">
        <v>0</v>
      </c>
      <c r="AG69" s="157">
        <v>0</v>
      </c>
      <c r="AH69" s="157">
        <v>0</v>
      </c>
      <c r="AI69" s="157">
        <v>0</v>
      </c>
      <c r="AJ69" s="157">
        <v>0</v>
      </c>
      <c r="AK69" s="157">
        <v>0</v>
      </c>
      <c r="AL69" s="157">
        <v>0</v>
      </c>
      <c r="AM69" s="157">
        <v>0</v>
      </c>
      <c r="AN69" s="157">
        <v>0</v>
      </c>
      <c r="AO69" s="157">
        <v>0</v>
      </c>
      <c r="AP69" s="157">
        <v>0</v>
      </c>
      <c r="AQ69" s="157">
        <v>0</v>
      </c>
      <c r="AR69" s="157">
        <v>0</v>
      </c>
      <c r="AS69" s="157">
        <v>0</v>
      </c>
      <c r="AT69" s="157">
        <v>0</v>
      </c>
      <c r="AU69" s="157">
        <v>0</v>
      </c>
      <c r="AV69" s="157">
        <v>0</v>
      </c>
      <c r="AW69" s="157">
        <v>0</v>
      </c>
      <c r="AX69" s="157">
        <v>0</v>
      </c>
      <c r="AY69" s="157">
        <v>0</v>
      </c>
      <c r="AZ69" s="157">
        <v>0</v>
      </c>
      <c r="BA69" s="157">
        <v>0</v>
      </c>
      <c r="BB69" s="157">
        <v>0</v>
      </c>
      <c r="BC69" s="157">
        <v>0</v>
      </c>
      <c r="BD69" s="157">
        <v>0</v>
      </c>
      <c r="BE69" s="157">
        <v>0</v>
      </c>
      <c r="BF69" s="157">
        <v>0</v>
      </c>
      <c r="BG69" s="157">
        <v>0</v>
      </c>
      <c r="BH69" s="157">
        <v>0</v>
      </c>
      <c r="BI69" s="157">
        <v>0</v>
      </c>
      <c r="BJ69" s="157">
        <v>0</v>
      </c>
      <c r="BK69" s="157">
        <v>0</v>
      </c>
      <c r="BL69" s="157">
        <v>0</v>
      </c>
      <c r="BM69" s="157">
        <v>0</v>
      </c>
      <c r="BN69" s="157">
        <v>0</v>
      </c>
      <c r="BO69" s="157">
        <v>0</v>
      </c>
      <c r="BP69" s="157">
        <v>0</v>
      </c>
      <c r="BQ69" s="157">
        <v>0</v>
      </c>
      <c r="BR69" s="157">
        <v>0</v>
      </c>
      <c r="BS69" s="157">
        <v>0</v>
      </c>
      <c r="BT69" s="157">
        <v>0</v>
      </c>
      <c r="BU69" s="157">
        <v>0</v>
      </c>
      <c r="BV69" s="157">
        <v>0</v>
      </c>
      <c r="BW69" s="157">
        <v>0</v>
      </c>
      <c r="BX69" s="157">
        <v>0</v>
      </c>
      <c r="BY69" s="157">
        <v>0</v>
      </c>
      <c r="BZ69" s="157">
        <v>0</v>
      </c>
      <c r="CA69" s="157">
        <v>0</v>
      </c>
      <c r="CB69" s="157">
        <v>0</v>
      </c>
      <c r="CC69" s="157">
        <v>0</v>
      </c>
      <c r="CD69" s="157">
        <v>0</v>
      </c>
      <c r="CE69" s="157">
        <v>0</v>
      </c>
      <c r="CF69" s="157">
        <v>0</v>
      </c>
      <c r="CG69" s="157">
        <v>0</v>
      </c>
      <c r="CH69" s="157">
        <v>0</v>
      </c>
      <c r="CI69" s="157">
        <v>0</v>
      </c>
      <c r="CJ69" s="157">
        <v>0</v>
      </c>
      <c r="CK69" s="157">
        <v>0</v>
      </c>
      <c r="CL69" s="157">
        <v>0</v>
      </c>
      <c r="CM69" s="157">
        <v>0</v>
      </c>
      <c r="CN69" s="157">
        <v>0</v>
      </c>
      <c r="CO69" s="157">
        <v>0</v>
      </c>
      <c r="CP69" s="157">
        <v>0</v>
      </c>
      <c r="CQ69" s="19" t="s">
        <v>19</v>
      </c>
    </row>
    <row r="70" spans="1:201" ht="18.75" hidden="1" x14ac:dyDescent="0.2">
      <c r="A70" s="63" t="s">
        <v>137</v>
      </c>
      <c r="B70" s="17" t="s">
        <v>58</v>
      </c>
      <c r="C70" s="18" t="s">
        <v>18</v>
      </c>
      <c r="D70" s="48" t="s">
        <v>19</v>
      </c>
      <c r="E70" s="48" t="s">
        <v>19</v>
      </c>
      <c r="F70" s="48" t="s">
        <v>19</v>
      </c>
      <c r="G70" s="48" t="s">
        <v>19</v>
      </c>
      <c r="H70" s="154" t="s">
        <v>19</v>
      </c>
      <c r="I70" s="154" t="s">
        <v>19</v>
      </c>
      <c r="J70" s="49" t="s">
        <v>19</v>
      </c>
      <c r="K70" s="49" t="s">
        <v>19</v>
      </c>
      <c r="L70" s="49" t="s">
        <v>19</v>
      </c>
      <c r="M70" s="49" t="s">
        <v>19</v>
      </c>
      <c r="N70" s="51" t="s">
        <v>19</v>
      </c>
      <c r="O70" s="157">
        <v>0</v>
      </c>
      <c r="P70" s="51" t="s">
        <v>19</v>
      </c>
      <c r="Q70" s="51" t="s">
        <v>19</v>
      </c>
      <c r="R70" s="51" t="s">
        <v>19</v>
      </c>
      <c r="S70" s="51" t="s">
        <v>19</v>
      </c>
      <c r="T70" s="157">
        <v>0</v>
      </c>
      <c r="U70" s="157">
        <v>0</v>
      </c>
      <c r="V70" s="157">
        <v>0</v>
      </c>
      <c r="W70" s="157">
        <v>0</v>
      </c>
      <c r="X70" s="157">
        <v>0</v>
      </c>
      <c r="Y70" s="157">
        <v>0</v>
      </c>
      <c r="Z70" s="157">
        <v>0</v>
      </c>
      <c r="AA70" s="157">
        <v>0</v>
      </c>
      <c r="AB70" s="157">
        <v>0</v>
      </c>
      <c r="AC70" s="157">
        <v>0</v>
      </c>
      <c r="AD70" s="157">
        <v>0</v>
      </c>
      <c r="AE70" s="157">
        <v>0</v>
      </c>
      <c r="AF70" s="157">
        <v>0</v>
      </c>
      <c r="AG70" s="157">
        <v>0</v>
      </c>
      <c r="AH70" s="157">
        <v>0</v>
      </c>
      <c r="AI70" s="157">
        <v>0</v>
      </c>
      <c r="AJ70" s="157">
        <v>0</v>
      </c>
      <c r="AK70" s="157">
        <v>0</v>
      </c>
      <c r="AL70" s="157">
        <v>0</v>
      </c>
      <c r="AM70" s="157">
        <v>0</v>
      </c>
      <c r="AN70" s="157">
        <v>0</v>
      </c>
      <c r="AO70" s="157">
        <v>0</v>
      </c>
      <c r="AP70" s="157">
        <v>0</v>
      </c>
      <c r="AQ70" s="157">
        <v>0</v>
      </c>
      <c r="AR70" s="157">
        <v>0</v>
      </c>
      <c r="AS70" s="157">
        <v>0</v>
      </c>
      <c r="AT70" s="157">
        <v>0</v>
      </c>
      <c r="AU70" s="157">
        <v>0</v>
      </c>
      <c r="AV70" s="157">
        <v>0</v>
      </c>
      <c r="AW70" s="157">
        <v>0</v>
      </c>
      <c r="AX70" s="157">
        <v>0</v>
      </c>
      <c r="AY70" s="157">
        <v>0</v>
      </c>
      <c r="AZ70" s="157">
        <v>0</v>
      </c>
      <c r="BA70" s="157">
        <v>0</v>
      </c>
      <c r="BB70" s="157">
        <v>0</v>
      </c>
      <c r="BC70" s="157">
        <v>0</v>
      </c>
      <c r="BD70" s="157">
        <v>0</v>
      </c>
      <c r="BE70" s="157">
        <v>0</v>
      </c>
      <c r="BF70" s="157">
        <v>0</v>
      </c>
      <c r="BG70" s="157">
        <v>0</v>
      </c>
      <c r="BH70" s="157">
        <v>0</v>
      </c>
      <c r="BI70" s="157">
        <v>0</v>
      </c>
      <c r="BJ70" s="157">
        <v>0</v>
      </c>
      <c r="BK70" s="157">
        <v>0</v>
      </c>
      <c r="BL70" s="157">
        <v>0</v>
      </c>
      <c r="BM70" s="157">
        <v>0</v>
      </c>
      <c r="BN70" s="157">
        <v>0</v>
      </c>
      <c r="BO70" s="157">
        <v>0</v>
      </c>
      <c r="BP70" s="157">
        <v>0</v>
      </c>
      <c r="BQ70" s="157">
        <v>0</v>
      </c>
      <c r="BR70" s="157">
        <v>0</v>
      </c>
      <c r="BS70" s="157">
        <v>0</v>
      </c>
      <c r="BT70" s="157">
        <v>0</v>
      </c>
      <c r="BU70" s="157">
        <v>0</v>
      </c>
      <c r="BV70" s="157">
        <v>0</v>
      </c>
      <c r="BW70" s="157">
        <v>0</v>
      </c>
      <c r="BX70" s="157">
        <v>0</v>
      </c>
      <c r="BY70" s="157">
        <v>0</v>
      </c>
      <c r="BZ70" s="157">
        <v>0</v>
      </c>
      <c r="CA70" s="157">
        <v>0</v>
      </c>
      <c r="CB70" s="157">
        <v>0</v>
      </c>
      <c r="CC70" s="157">
        <v>0</v>
      </c>
      <c r="CD70" s="157">
        <v>0</v>
      </c>
      <c r="CE70" s="157">
        <v>0</v>
      </c>
      <c r="CF70" s="157">
        <v>0</v>
      </c>
      <c r="CG70" s="157">
        <v>0</v>
      </c>
      <c r="CH70" s="157">
        <v>0</v>
      </c>
      <c r="CI70" s="157">
        <v>0</v>
      </c>
      <c r="CJ70" s="157">
        <v>0</v>
      </c>
      <c r="CK70" s="157">
        <v>0</v>
      </c>
      <c r="CL70" s="157">
        <v>0</v>
      </c>
      <c r="CM70" s="157">
        <v>0</v>
      </c>
      <c r="CN70" s="157">
        <v>0</v>
      </c>
      <c r="CO70" s="157">
        <v>0</v>
      </c>
      <c r="CP70" s="157">
        <v>0</v>
      </c>
      <c r="CQ70" s="19" t="s">
        <v>19</v>
      </c>
    </row>
    <row r="71" spans="1:201" ht="31.5" hidden="1" x14ac:dyDescent="0.2">
      <c r="A71" s="63" t="s">
        <v>138</v>
      </c>
      <c r="B71" s="17" t="s">
        <v>59</v>
      </c>
      <c r="C71" s="18" t="s">
        <v>18</v>
      </c>
      <c r="D71" s="48" t="s">
        <v>19</v>
      </c>
      <c r="E71" s="48" t="s">
        <v>19</v>
      </c>
      <c r="F71" s="48" t="s">
        <v>19</v>
      </c>
      <c r="G71" s="48" t="s">
        <v>19</v>
      </c>
      <c r="H71" s="154" t="s">
        <v>19</v>
      </c>
      <c r="I71" s="154" t="s">
        <v>19</v>
      </c>
      <c r="J71" s="49" t="s">
        <v>19</v>
      </c>
      <c r="K71" s="49" t="s">
        <v>19</v>
      </c>
      <c r="L71" s="49" t="s">
        <v>19</v>
      </c>
      <c r="M71" s="49" t="s">
        <v>19</v>
      </c>
      <c r="N71" s="51" t="s">
        <v>19</v>
      </c>
      <c r="O71" s="157">
        <v>0</v>
      </c>
      <c r="P71" s="51" t="s">
        <v>19</v>
      </c>
      <c r="Q71" s="51" t="s">
        <v>19</v>
      </c>
      <c r="R71" s="51" t="s">
        <v>19</v>
      </c>
      <c r="S71" s="51" t="s">
        <v>19</v>
      </c>
      <c r="T71" s="157">
        <v>0</v>
      </c>
      <c r="U71" s="157">
        <v>0</v>
      </c>
      <c r="V71" s="157">
        <v>0</v>
      </c>
      <c r="W71" s="157">
        <v>0</v>
      </c>
      <c r="X71" s="157">
        <v>0</v>
      </c>
      <c r="Y71" s="157">
        <v>0</v>
      </c>
      <c r="Z71" s="157">
        <v>0</v>
      </c>
      <c r="AA71" s="157">
        <v>0</v>
      </c>
      <c r="AB71" s="157">
        <v>0</v>
      </c>
      <c r="AC71" s="157">
        <v>0</v>
      </c>
      <c r="AD71" s="157">
        <v>0</v>
      </c>
      <c r="AE71" s="157">
        <v>0</v>
      </c>
      <c r="AF71" s="157">
        <v>0</v>
      </c>
      <c r="AG71" s="157">
        <v>0</v>
      </c>
      <c r="AH71" s="157">
        <v>0</v>
      </c>
      <c r="AI71" s="157">
        <v>0</v>
      </c>
      <c r="AJ71" s="157">
        <v>0</v>
      </c>
      <c r="AK71" s="157">
        <v>0</v>
      </c>
      <c r="AL71" s="157">
        <v>0</v>
      </c>
      <c r="AM71" s="157">
        <v>0</v>
      </c>
      <c r="AN71" s="157">
        <v>0</v>
      </c>
      <c r="AO71" s="157">
        <v>0</v>
      </c>
      <c r="AP71" s="157">
        <v>0</v>
      </c>
      <c r="AQ71" s="157">
        <v>0</v>
      </c>
      <c r="AR71" s="157">
        <v>0</v>
      </c>
      <c r="AS71" s="157">
        <v>0</v>
      </c>
      <c r="AT71" s="157">
        <v>0</v>
      </c>
      <c r="AU71" s="157">
        <v>0</v>
      </c>
      <c r="AV71" s="157">
        <v>0</v>
      </c>
      <c r="AW71" s="157">
        <v>0</v>
      </c>
      <c r="AX71" s="157">
        <v>0</v>
      </c>
      <c r="AY71" s="157">
        <v>0</v>
      </c>
      <c r="AZ71" s="157">
        <v>0</v>
      </c>
      <c r="BA71" s="157">
        <v>0</v>
      </c>
      <c r="BB71" s="157">
        <v>0</v>
      </c>
      <c r="BC71" s="157">
        <v>0</v>
      </c>
      <c r="BD71" s="157">
        <v>0</v>
      </c>
      <c r="BE71" s="157">
        <v>0</v>
      </c>
      <c r="BF71" s="157">
        <v>0</v>
      </c>
      <c r="BG71" s="157">
        <v>0</v>
      </c>
      <c r="BH71" s="157">
        <v>0</v>
      </c>
      <c r="BI71" s="157">
        <v>0</v>
      </c>
      <c r="BJ71" s="157">
        <v>0</v>
      </c>
      <c r="BK71" s="157">
        <v>0</v>
      </c>
      <c r="BL71" s="157">
        <v>0</v>
      </c>
      <c r="BM71" s="157">
        <v>0</v>
      </c>
      <c r="BN71" s="157">
        <v>0</v>
      </c>
      <c r="BO71" s="157">
        <v>0</v>
      </c>
      <c r="BP71" s="157">
        <v>0</v>
      </c>
      <c r="BQ71" s="157">
        <v>0</v>
      </c>
      <c r="BR71" s="157">
        <v>0</v>
      </c>
      <c r="BS71" s="157">
        <v>0</v>
      </c>
      <c r="BT71" s="157">
        <v>0</v>
      </c>
      <c r="BU71" s="157">
        <v>0</v>
      </c>
      <c r="BV71" s="157">
        <v>0</v>
      </c>
      <c r="BW71" s="157">
        <v>0</v>
      </c>
      <c r="BX71" s="157">
        <v>0</v>
      </c>
      <c r="BY71" s="157">
        <v>0</v>
      </c>
      <c r="BZ71" s="157">
        <v>0</v>
      </c>
      <c r="CA71" s="157">
        <v>0</v>
      </c>
      <c r="CB71" s="157">
        <v>0</v>
      </c>
      <c r="CC71" s="157">
        <v>0</v>
      </c>
      <c r="CD71" s="157">
        <v>0</v>
      </c>
      <c r="CE71" s="157">
        <v>0</v>
      </c>
      <c r="CF71" s="157">
        <v>0</v>
      </c>
      <c r="CG71" s="157">
        <v>0</v>
      </c>
      <c r="CH71" s="157">
        <v>0</v>
      </c>
      <c r="CI71" s="157">
        <v>0</v>
      </c>
      <c r="CJ71" s="157">
        <v>0</v>
      </c>
      <c r="CK71" s="157">
        <v>0</v>
      </c>
      <c r="CL71" s="157">
        <v>0</v>
      </c>
      <c r="CM71" s="157">
        <v>0</v>
      </c>
      <c r="CN71" s="157">
        <v>0</v>
      </c>
      <c r="CO71" s="157">
        <v>0</v>
      </c>
      <c r="CP71" s="157">
        <v>0</v>
      </c>
      <c r="CQ71" s="19" t="s">
        <v>19</v>
      </c>
    </row>
    <row r="72" spans="1:201" ht="31.5" hidden="1" x14ac:dyDescent="0.2">
      <c r="A72" s="63" t="s">
        <v>139</v>
      </c>
      <c r="B72" s="17" t="s">
        <v>60</v>
      </c>
      <c r="C72" s="18" t="s">
        <v>18</v>
      </c>
      <c r="D72" s="48" t="s">
        <v>19</v>
      </c>
      <c r="E72" s="48" t="s">
        <v>19</v>
      </c>
      <c r="F72" s="48" t="s">
        <v>19</v>
      </c>
      <c r="G72" s="48" t="s">
        <v>19</v>
      </c>
      <c r="H72" s="154" t="s">
        <v>19</v>
      </c>
      <c r="I72" s="154" t="s">
        <v>19</v>
      </c>
      <c r="J72" s="49" t="s">
        <v>19</v>
      </c>
      <c r="K72" s="49">
        <v>0</v>
      </c>
      <c r="L72" s="49">
        <v>0</v>
      </c>
      <c r="M72" s="49" t="s">
        <v>19</v>
      </c>
      <c r="N72" s="51" t="s">
        <v>19</v>
      </c>
      <c r="O72" s="157">
        <v>0</v>
      </c>
      <c r="P72" s="51" t="s">
        <v>19</v>
      </c>
      <c r="Q72" s="51" t="s">
        <v>19</v>
      </c>
      <c r="R72" s="51" t="s">
        <v>19</v>
      </c>
      <c r="S72" s="51" t="s">
        <v>19</v>
      </c>
      <c r="T72" s="157">
        <v>0</v>
      </c>
      <c r="U72" s="157">
        <v>0</v>
      </c>
      <c r="V72" s="157">
        <v>0</v>
      </c>
      <c r="W72" s="157">
        <v>0</v>
      </c>
      <c r="X72" s="157">
        <v>0</v>
      </c>
      <c r="Y72" s="157">
        <v>0</v>
      </c>
      <c r="Z72" s="157">
        <v>0</v>
      </c>
      <c r="AA72" s="157">
        <v>0</v>
      </c>
      <c r="AB72" s="157">
        <v>0</v>
      </c>
      <c r="AC72" s="157">
        <v>0</v>
      </c>
      <c r="AD72" s="157">
        <v>0</v>
      </c>
      <c r="AE72" s="157">
        <v>0</v>
      </c>
      <c r="AF72" s="157">
        <v>0</v>
      </c>
      <c r="AG72" s="157">
        <v>0</v>
      </c>
      <c r="AH72" s="157">
        <v>0</v>
      </c>
      <c r="AI72" s="157">
        <v>0</v>
      </c>
      <c r="AJ72" s="157">
        <v>0</v>
      </c>
      <c r="AK72" s="157">
        <v>0</v>
      </c>
      <c r="AL72" s="157">
        <v>0</v>
      </c>
      <c r="AM72" s="157">
        <v>0</v>
      </c>
      <c r="AN72" s="157">
        <v>0</v>
      </c>
      <c r="AO72" s="157">
        <v>0</v>
      </c>
      <c r="AP72" s="157">
        <v>0</v>
      </c>
      <c r="AQ72" s="157">
        <v>0</v>
      </c>
      <c r="AR72" s="157">
        <v>0</v>
      </c>
      <c r="AS72" s="157">
        <v>0</v>
      </c>
      <c r="AT72" s="157">
        <v>0</v>
      </c>
      <c r="AU72" s="157">
        <v>0</v>
      </c>
      <c r="AV72" s="157">
        <v>0</v>
      </c>
      <c r="AW72" s="157">
        <v>0</v>
      </c>
      <c r="AX72" s="157">
        <v>0</v>
      </c>
      <c r="AY72" s="157">
        <v>0</v>
      </c>
      <c r="AZ72" s="157">
        <v>0</v>
      </c>
      <c r="BA72" s="157">
        <v>0</v>
      </c>
      <c r="BB72" s="157">
        <v>0</v>
      </c>
      <c r="BC72" s="157">
        <v>0</v>
      </c>
      <c r="BD72" s="157">
        <v>0</v>
      </c>
      <c r="BE72" s="157">
        <v>0</v>
      </c>
      <c r="BF72" s="157">
        <v>0</v>
      </c>
      <c r="BG72" s="157">
        <v>0</v>
      </c>
      <c r="BH72" s="157">
        <v>0</v>
      </c>
      <c r="BI72" s="157">
        <v>0</v>
      </c>
      <c r="BJ72" s="157">
        <v>0</v>
      </c>
      <c r="BK72" s="157">
        <v>0</v>
      </c>
      <c r="BL72" s="157">
        <v>0</v>
      </c>
      <c r="BM72" s="157">
        <v>0</v>
      </c>
      <c r="BN72" s="157">
        <v>0</v>
      </c>
      <c r="BO72" s="157">
        <v>0</v>
      </c>
      <c r="BP72" s="157">
        <v>0</v>
      </c>
      <c r="BQ72" s="157">
        <v>0</v>
      </c>
      <c r="BR72" s="157">
        <v>0</v>
      </c>
      <c r="BS72" s="157">
        <v>0</v>
      </c>
      <c r="BT72" s="157">
        <v>0</v>
      </c>
      <c r="BU72" s="157">
        <v>0</v>
      </c>
      <c r="BV72" s="157">
        <v>0</v>
      </c>
      <c r="BW72" s="157">
        <v>0</v>
      </c>
      <c r="BX72" s="157">
        <v>0</v>
      </c>
      <c r="BY72" s="157">
        <v>0</v>
      </c>
      <c r="BZ72" s="157">
        <v>0</v>
      </c>
      <c r="CA72" s="157">
        <v>0</v>
      </c>
      <c r="CB72" s="157">
        <v>0</v>
      </c>
      <c r="CC72" s="157">
        <v>0</v>
      </c>
      <c r="CD72" s="157">
        <v>0</v>
      </c>
      <c r="CE72" s="157">
        <v>0</v>
      </c>
      <c r="CF72" s="157">
        <v>0</v>
      </c>
      <c r="CG72" s="157">
        <v>0</v>
      </c>
      <c r="CH72" s="157">
        <v>0</v>
      </c>
      <c r="CI72" s="157">
        <v>0</v>
      </c>
      <c r="CJ72" s="157">
        <v>0</v>
      </c>
      <c r="CK72" s="157">
        <v>0</v>
      </c>
      <c r="CL72" s="157">
        <v>0</v>
      </c>
      <c r="CM72" s="157">
        <v>0</v>
      </c>
      <c r="CN72" s="157">
        <v>0</v>
      </c>
      <c r="CO72" s="157">
        <v>0</v>
      </c>
      <c r="CP72" s="157">
        <v>0</v>
      </c>
      <c r="CQ72" s="19" t="s">
        <v>19</v>
      </c>
    </row>
    <row r="73" spans="1:201" ht="31.5" hidden="1" x14ac:dyDescent="0.2">
      <c r="A73" s="63" t="s">
        <v>140</v>
      </c>
      <c r="B73" s="17" t="s">
        <v>61</v>
      </c>
      <c r="C73" s="18" t="s">
        <v>18</v>
      </c>
      <c r="D73" s="48" t="s">
        <v>19</v>
      </c>
      <c r="E73" s="48" t="s">
        <v>19</v>
      </c>
      <c r="F73" s="48" t="s">
        <v>19</v>
      </c>
      <c r="G73" s="48" t="s">
        <v>19</v>
      </c>
      <c r="H73" s="154" t="s">
        <v>19</v>
      </c>
      <c r="I73" s="154" t="s">
        <v>19</v>
      </c>
      <c r="J73" s="49" t="s">
        <v>19</v>
      </c>
      <c r="K73" s="49" t="s">
        <v>19</v>
      </c>
      <c r="L73" s="49" t="s">
        <v>19</v>
      </c>
      <c r="M73" s="49" t="s">
        <v>19</v>
      </c>
      <c r="N73" s="51" t="s">
        <v>19</v>
      </c>
      <c r="O73" s="157">
        <v>0</v>
      </c>
      <c r="P73" s="51" t="s">
        <v>19</v>
      </c>
      <c r="Q73" s="51" t="s">
        <v>19</v>
      </c>
      <c r="R73" s="51" t="s">
        <v>19</v>
      </c>
      <c r="S73" s="51" t="s">
        <v>19</v>
      </c>
      <c r="T73" s="157">
        <v>0</v>
      </c>
      <c r="U73" s="157">
        <v>0</v>
      </c>
      <c r="V73" s="157">
        <v>0</v>
      </c>
      <c r="W73" s="157">
        <v>0</v>
      </c>
      <c r="X73" s="157">
        <v>0</v>
      </c>
      <c r="Y73" s="157">
        <v>0</v>
      </c>
      <c r="Z73" s="157">
        <v>0</v>
      </c>
      <c r="AA73" s="157">
        <v>0</v>
      </c>
      <c r="AB73" s="157">
        <v>0</v>
      </c>
      <c r="AC73" s="157">
        <v>0</v>
      </c>
      <c r="AD73" s="157">
        <v>0</v>
      </c>
      <c r="AE73" s="157">
        <v>0</v>
      </c>
      <c r="AF73" s="157">
        <v>0</v>
      </c>
      <c r="AG73" s="157">
        <v>0</v>
      </c>
      <c r="AH73" s="157">
        <v>0</v>
      </c>
      <c r="AI73" s="157">
        <v>0</v>
      </c>
      <c r="AJ73" s="157">
        <v>0</v>
      </c>
      <c r="AK73" s="157">
        <v>0</v>
      </c>
      <c r="AL73" s="157">
        <v>0</v>
      </c>
      <c r="AM73" s="157">
        <v>0</v>
      </c>
      <c r="AN73" s="157">
        <v>0</v>
      </c>
      <c r="AO73" s="157">
        <v>0</v>
      </c>
      <c r="AP73" s="157">
        <v>0</v>
      </c>
      <c r="AQ73" s="157">
        <v>0</v>
      </c>
      <c r="AR73" s="157">
        <v>0</v>
      </c>
      <c r="AS73" s="157">
        <v>0</v>
      </c>
      <c r="AT73" s="157">
        <v>0</v>
      </c>
      <c r="AU73" s="157">
        <v>0</v>
      </c>
      <c r="AV73" s="157">
        <v>0</v>
      </c>
      <c r="AW73" s="157">
        <v>0</v>
      </c>
      <c r="AX73" s="157">
        <v>0</v>
      </c>
      <c r="AY73" s="157">
        <v>0</v>
      </c>
      <c r="AZ73" s="157">
        <v>0</v>
      </c>
      <c r="BA73" s="157">
        <v>0</v>
      </c>
      <c r="BB73" s="157">
        <v>0</v>
      </c>
      <c r="BC73" s="157">
        <v>0</v>
      </c>
      <c r="BD73" s="157">
        <v>0</v>
      </c>
      <c r="BE73" s="157">
        <v>0</v>
      </c>
      <c r="BF73" s="157">
        <v>0</v>
      </c>
      <c r="BG73" s="157">
        <v>0</v>
      </c>
      <c r="BH73" s="157">
        <v>0</v>
      </c>
      <c r="BI73" s="157">
        <v>0</v>
      </c>
      <c r="BJ73" s="157">
        <v>0</v>
      </c>
      <c r="BK73" s="157">
        <v>0</v>
      </c>
      <c r="BL73" s="157">
        <v>0</v>
      </c>
      <c r="BM73" s="157">
        <v>0</v>
      </c>
      <c r="BN73" s="157">
        <v>0</v>
      </c>
      <c r="BO73" s="157">
        <v>0</v>
      </c>
      <c r="BP73" s="157">
        <v>0</v>
      </c>
      <c r="BQ73" s="157">
        <v>0</v>
      </c>
      <c r="BR73" s="157">
        <v>0</v>
      </c>
      <c r="BS73" s="157">
        <v>0</v>
      </c>
      <c r="BT73" s="157">
        <v>0</v>
      </c>
      <c r="BU73" s="157">
        <v>0</v>
      </c>
      <c r="BV73" s="157">
        <v>0</v>
      </c>
      <c r="BW73" s="157">
        <v>0</v>
      </c>
      <c r="BX73" s="157">
        <v>0</v>
      </c>
      <c r="BY73" s="157">
        <v>0</v>
      </c>
      <c r="BZ73" s="157">
        <v>0</v>
      </c>
      <c r="CA73" s="157">
        <v>0</v>
      </c>
      <c r="CB73" s="157">
        <v>0</v>
      </c>
      <c r="CC73" s="157">
        <v>0</v>
      </c>
      <c r="CD73" s="157">
        <v>0</v>
      </c>
      <c r="CE73" s="157">
        <v>0</v>
      </c>
      <c r="CF73" s="157">
        <v>0</v>
      </c>
      <c r="CG73" s="157">
        <v>0</v>
      </c>
      <c r="CH73" s="157">
        <v>0</v>
      </c>
      <c r="CI73" s="157">
        <v>0</v>
      </c>
      <c r="CJ73" s="157">
        <v>0</v>
      </c>
      <c r="CK73" s="157">
        <v>0</v>
      </c>
      <c r="CL73" s="157">
        <v>0</v>
      </c>
      <c r="CM73" s="157">
        <v>0</v>
      </c>
      <c r="CN73" s="157">
        <v>0</v>
      </c>
      <c r="CO73" s="157">
        <v>0</v>
      </c>
      <c r="CP73" s="157">
        <v>0</v>
      </c>
      <c r="CQ73" s="19" t="s">
        <v>19</v>
      </c>
    </row>
    <row r="74" spans="1:201" ht="31.5" hidden="1" x14ac:dyDescent="0.2">
      <c r="A74" s="63" t="s">
        <v>141</v>
      </c>
      <c r="B74" s="17" t="s">
        <v>62</v>
      </c>
      <c r="C74" s="18" t="s">
        <v>18</v>
      </c>
      <c r="D74" s="48" t="s">
        <v>19</v>
      </c>
      <c r="E74" s="48" t="s">
        <v>19</v>
      </c>
      <c r="F74" s="48" t="s">
        <v>19</v>
      </c>
      <c r="G74" s="48" t="s">
        <v>19</v>
      </c>
      <c r="H74" s="154" t="s">
        <v>19</v>
      </c>
      <c r="I74" s="154" t="s">
        <v>19</v>
      </c>
      <c r="J74" s="49" t="s">
        <v>19</v>
      </c>
      <c r="K74" s="49" t="s">
        <v>19</v>
      </c>
      <c r="L74" s="49" t="s">
        <v>19</v>
      </c>
      <c r="M74" s="49" t="s">
        <v>19</v>
      </c>
      <c r="N74" s="51" t="s">
        <v>19</v>
      </c>
      <c r="O74" s="157">
        <v>0</v>
      </c>
      <c r="P74" s="51" t="s">
        <v>19</v>
      </c>
      <c r="Q74" s="51" t="s">
        <v>19</v>
      </c>
      <c r="R74" s="51" t="s">
        <v>19</v>
      </c>
      <c r="S74" s="51" t="s">
        <v>19</v>
      </c>
      <c r="T74" s="157">
        <v>0</v>
      </c>
      <c r="U74" s="157">
        <v>0</v>
      </c>
      <c r="V74" s="157">
        <v>0</v>
      </c>
      <c r="W74" s="157">
        <v>0</v>
      </c>
      <c r="X74" s="157">
        <v>0</v>
      </c>
      <c r="Y74" s="157">
        <v>0</v>
      </c>
      <c r="Z74" s="157">
        <v>0</v>
      </c>
      <c r="AA74" s="157">
        <v>0</v>
      </c>
      <c r="AB74" s="157">
        <v>0</v>
      </c>
      <c r="AC74" s="157">
        <v>0</v>
      </c>
      <c r="AD74" s="157">
        <v>0</v>
      </c>
      <c r="AE74" s="157">
        <v>0</v>
      </c>
      <c r="AF74" s="157">
        <v>0</v>
      </c>
      <c r="AG74" s="157">
        <v>0</v>
      </c>
      <c r="AH74" s="157">
        <v>0</v>
      </c>
      <c r="AI74" s="157">
        <v>0</v>
      </c>
      <c r="AJ74" s="157">
        <v>0</v>
      </c>
      <c r="AK74" s="157">
        <v>0</v>
      </c>
      <c r="AL74" s="157">
        <v>0</v>
      </c>
      <c r="AM74" s="157">
        <v>0</v>
      </c>
      <c r="AN74" s="157">
        <v>0</v>
      </c>
      <c r="AO74" s="157">
        <v>0</v>
      </c>
      <c r="AP74" s="157">
        <v>0</v>
      </c>
      <c r="AQ74" s="157">
        <v>0</v>
      </c>
      <c r="AR74" s="157">
        <v>0</v>
      </c>
      <c r="AS74" s="157">
        <v>0</v>
      </c>
      <c r="AT74" s="157">
        <v>0</v>
      </c>
      <c r="AU74" s="157">
        <v>0</v>
      </c>
      <c r="AV74" s="157">
        <v>0</v>
      </c>
      <c r="AW74" s="157">
        <v>0</v>
      </c>
      <c r="AX74" s="157">
        <v>0</v>
      </c>
      <c r="AY74" s="157">
        <v>0</v>
      </c>
      <c r="AZ74" s="157">
        <v>0</v>
      </c>
      <c r="BA74" s="157">
        <v>0</v>
      </c>
      <c r="BB74" s="157">
        <v>0</v>
      </c>
      <c r="BC74" s="157">
        <v>0</v>
      </c>
      <c r="BD74" s="157">
        <v>0</v>
      </c>
      <c r="BE74" s="157">
        <v>0</v>
      </c>
      <c r="BF74" s="157">
        <v>0</v>
      </c>
      <c r="BG74" s="157">
        <v>0</v>
      </c>
      <c r="BH74" s="157">
        <v>0</v>
      </c>
      <c r="BI74" s="157">
        <v>0</v>
      </c>
      <c r="BJ74" s="157">
        <v>0</v>
      </c>
      <c r="BK74" s="157">
        <v>0</v>
      </c>
      <c r="BL74" s="157">
        <v>0</v>
      </c>
      <c r="BM74" s="157">
        <v>0</v>
      </c>
      <c r="BN74" s="157">
        <v>0</v>
      </c>
      <c r="BO74" s="157">
        <v>0</v>
      </c>
      <c r="BP74" s="157">
        <v>0</v>
      </c>
      <c r="BQ74" s="157">
        <v>0</v>
      </c>
      <c r="BR74" s="157">
        <v>0</v>
      </c>
      <c r="BS74" s="157">
        <v>0</v>
      </c>
      <c r="BT74" s="157">
        <v>0</v>
      </c>
      <c r="BU74" s="157">
        <v>0</v>
      </c>
      <c r="BV74" s="157">
        <v>0</v>
      </c>
      <c r="BW74" s="157">
        <v>0</v>
      </c>
      <c r="BX74" s="157">
        <v>0</v>
      </c>
      <c r="BY74" s="157">
        <v>0</v>
      </c>
      <c r="BZ74" s="157">
        <v>0</v>
      </c>
      <c r="CA74" s="157">
        <v>0</v>
      </c>
      <c r="CB74" s="157">
        <v>0</v>
      </c>
      <c r="CC74" s="157">
        <v>0</v>
      </c>
      <c r="CD74" s="157">
        <v>0</v>
      </c>
      <c r="CE74" s="157">
        <v>0</v>
      </c>
      <c r="CF74" s="157">
        <v>0</v>
      </c>
      <c r="CG74" s="157">
        <v>0</v>
      </c>
      <c r="CH74" s="157">
        <v>0</v>
      </c>
      <c r="CI74" s="157">
        <v>0</v>
      </c>
      <c r="CJ74" s="157">
        <v>0</v>
      </c>
      <c r="CK74" s="157">
        <v>0</v>
      </c>
      <c r="CL74" s="157">
        <v>0</v>
      </c>
      <c r="CM74" s="157">
        <v>0</v>
      </c>
      <c r="CN74" s="157">
        <v>0</v>
      </c>
      <c r="CO74" s="157">
        <v>0</v>
      </c>
      <c r="CP74" s="157">
        <v>0</v>
      </c>
      <c r="CQ74" s="19" t="s">
        <v>19</v>
      </c>
    </row>
    <row r="75" spans="1:201" ht="31.5" hidden="1" x14ac:dyDescent="0.2">
      <c r="A75" s="63" t="s">
        <v>142</v>
      </c>
      <c r="B75" s="17" t="s">
        <v>63</v>
      </c>
      <c r="C75" s="18" t="s">
        <v>18</v>
      </c>
      <c r="D75" s="48" t="s">
        <v>19</v>
      </c>
      <c r="E75" s="48" t="s">
        <v>19</v>
      </c>
      <c r="F75" s="48" t="s">
        <v>19</v>
      </c>
      <c r="G75" s="48" t="s">
        <v>19</v>
      </c>
      <c r="H75" s="154" t="s">
        <v>19</v>
      </c>
      <c r="I75" s="154" t="s">
        <v>19</v>
      </c>
      <c r="J75" s="49" t="s">
        <v>19</v>
      </c>
      <c r="K75" s="49" t="s">
        <v>19</v>
      </c>
      <c r="L75" s="49" t="s">
        <v>19</v>
      </c>
      <c r="M75" s="49" t="s">
        <v>19</v>
      </c>
      <c r="N75" s="51" t="s">
        <v>19</v>
      </c>
      <c r="O75" s="157">
        <v>0</v>
      </c>
      <c r="P75" s="51" t="s">
        <v>19</v>
      </c>
      <c r="Q75" s="51" t="s">
        <v>19</v>
      </c>
      <c r="R75" s="51" t="s">
        <v>19</v>
      </c>
      <c r="S75" s="51" t="s">
        <v>19</v>
      </c>
      <c r="T75" s="157">
        <v>0</v>
      </c>
      <c r="U75" s="157">
        <v>0</v>
      </c>
      <c r="V75" s="157">
        <v>0</v>
      </c>
      <c r="W75" s="157">
        <v>0</v>
      </c>
      <c r="X75" s="157">
        <v>0</v>
      </c>
      <c r="Y75" s="157">
        <v>0</v>
      </c>
      <c r="Z75" s="157">
        <v>0</v>
      </c>
      <c r="AA75" s="157">
        <v>0</v>
      </c>
      <c r="AB75" s="157">
        <v>0</v>
      </c>
      <c r="AC75" s="157">
        <v>0</v>
      </c>
      <c r="AD75" s="157">
        <v>0</v>
      </c>
      <c r="AE75" s="157">
        <v>0</v>
      </c>
      <c r="AF75" s="157">
        <v>0</v>
      </c>
      <c r="AG75" s="157">
        <v>0</v>
      </c>
      <c r="AH75" s="157">
        <v>0</v>
      </c>
      <c r="AI75" s="157">
        <v>0</v>
      </c>
      <c r="AJ75" s="157">
        <v>0</v>
      </c>
      <c r="AK75" s="157">
        <v>0</v>
      </c>
      <c r="AL75" s="157">
        <v>0</v>
      </c>
      <c r="AM75" s="157">
        <v>0</v>
      </c>
      <c r="AN75" s="157">
        <v>0</v>
      </c>
      <c r="AO75" s="157">
        <v>0</v>
      </c>
      <c r="AP75" s="157">
        <v>0</v>
      </c>
      <c r="AQ75" s="157">
        <v>0</v>
      </c>
      <c r="AR75" s="157">
        <v>0</v>
      </c>
      <c r="AS75" s="157">
        <v>0</v>
      </c>
      <c r="AT75" s="157">
        <v>0</v>
      </c>
      <c r="AU75" s="157">
        <v>0</v>
      </c>
      <c r="AV75" s="157">
        <v>0</v>
      </c>
      <c r="AW75" s="157">
        <v>0</v>
      </c>
      <c r="AX75" s="157">
        <v>0</v>
      </c>
      <c r="AY75" s="157">
        <v>0</v>
      </c>
      <c r="AZ75" s="157">
        <v>0</v>
      </c>
      <c r="BA75" s="157">
        <v>0</v>
      </c>
      <c r="BB75" s="157">
        <v>0</v>
      </c>
      <c r="BC75" s="157">
        <v>0</v>
      </c>
      <c r="BD75" s="157">
        <v>0</v>
      </c>
      <c r="BE75" s="157">
        <v>0</v>
      </c>
      <c r="BF75" s="157">
        <v>0</v>
      </c>
      <c r="BG75" s="157">
        <v>0</v>
      </c>
      <c r="BH75" s="157">
        <v>0</v>
      </c>
      <c r="BI75" s="157">
        <v>0</v>
      </c>
      <c r="BJ75" s="157">
        <v>0</v>
      </c>
      <c r="BK75" s="157">
        <v>0</v>
      </c>
      <c r="BL75" s="157">
        <v>0</v>
      </c>
      <c r="BM75" s="157">
        <v>0</v>
      </c>
      <c r="BN75" s="157">
        <v>0</v>
      </c>
      <c r="BO75" s="157">
        <v>0</v>
      </c>
      <c r="BP75" s="157">
        <v>0</v>
      </c>
      <c r="BQ75" s="157">
        <v>0</v>
      </c>
      <c r="BR75" s="157">
        <v>0</v>
      </c>
      <c r="BS75" s="157">
        <v>0</v>
      </c>
      <c r="BT75" s="157">
        <v>0</v>
      </c>
      <c r="BU75" s="157">
        <v>0</v>
      </c>
      <c r="BV75" s="157">
        <v>0</v>
      </c>
      <c r="BW75" s="157">
        <v>0</v>
      </c>
      <c r="BX75" s="157">
        <v>0</v>
      </c>
      <c r="BY75" s="157">
        <v>0</v>
      </c>
      <c r="BZ75" s="157">
        <v>0</v>
      </c>
      <c r="CA75" s="157">
        <v>0</v>
      </c>
      <c r="CB75" s="157">
        <v>0</v>
      </c>
      <c r="CC75" s="157">
        <v>0</v>
      </c>
      <c r="CD75" s="157">
        <v>0</v>
      </c>
      <c r="CE75" s="157">
        <v>0</v>
      </c>
      <c r="CF75" s="157">
        <v>0</v>
      </c>
      <c r="CG75" s="157">
        <v>0</v>
      </c>
      <c r="CH75" s="157">
        <v>0</v>
      </c>
      <c r="CI75" s="157">
        <v>0</v>
      </c>
      <c r="CJ75" s="157">
        <v>0</v>
      </c>
      <c r="CK75" s="157">
        <v>0</v>
      </c>
      <c r="CL75" s="157">
        <v>0</v>
      </c>
      <c r="CM75" s="157">
        <v>0</v>
      </c>
      <c r="CN75" s="157">
        <v>0</v>
      </c>
      <c r="CO75" s="157">
        <v>0</v>
      </c>
      <c r="CP75" s="157">
        <v>0</v>
      </c>
      <c r="CQ75" s="19" t="s">
        <v>19</v>
      </c>
    </row>
    <row r="76" spans="1:201" ht="31.5" hidden="1" x14ac:dyDescent="0.2">
      <c r="A76" s="62" t="s">
        <v>64</v>
      </c>
      <c r="B76" s="69" t="s">
        <v>65</v>
      </c>
      <c r="C76" s="16" t="s">
        <v>18</v>
      </c>
      <c r="D76" s="45" t="s">
        <v>19</v>
      </c>
      <c r="E76" s="45" t="s">
        <v>19</v>
      </c>
      <c r="F76" s="45" t="s">
        <v>19</v>
      </c>
      <c r="G76" s="45" t="s">
        <v>19</v>
      </c>
      <c r="H76" s="153">
        <v>0</v>
      </c>
      <c r="I76" s="153">
        <v>0</v>
      </c>
      <c r="J76" s="46">
        <v>0</v>
      </c>
      <c r="K76" s="46">
        <v>0</v>
      </c>
      <c r="L76" s="46">
        <v>0</v>
      </c>
      <c r="M76" s="46" t="s">
        <v>19</v>
      </c>
      <c r="N76" s="156">
        <v>0</v>
      </c>
      <c r="O76" s="156">
        <v>0</v>
      </c>
      <c r="P76" s="156">
        <v>0</v>
      </c>
      <c r="Q76" s="156" t="s">
        <v>19</v>
      </c>
      <c r="R76" s="156">
        <v>0</v>
      </c>
      <c r="S76" s="156" t="s">
        <v>19</v>
      </c>
      <c r="T76" s="156">
        <v>0</v>
      </c>
      <c r="U76" s="156">
        <v>0</v>
      </c>
      <c r="V76" s="156">
        <v>0</v>
      </c>
      <c r="W76" s="156">
        <v>0</v>
      </c>
      <c r="X76" s="156">
        <v>0</v>
      </c>
      <c r="Y76" s="156">
        <v>0</v>
      </c>
      <c r="Z76" s="156">
        <v>0</v>
      </c>
      <c r="AA76" s="156">
        <v>0</v>
      </c>
      <c r="AB76" s="156">
        <v>0</v>
      </c>
      <c r="AC76" s="156">
        <v>0</v>
      </c>
      <c r="AD76" s="156">
        <v>0</v>
      </c>
      <c r="AE76" s="156">
        <v>0</v>
      </c>
      <c r="AF76" s="156">
        <v>0</v>
      </c>
      <c r="AG76" s="156">
        <v>0</v>
      </c>
      <c r="AH76" s="156">
        <v>0</v>
      </c>
      <c r="AI76" s="156">
        <v>0</v>
      </c>
      <c r="AJ76" s="156">
        <v>0</v>
      </c>
      <c r="AK76" s="156">
        <v>0</v>
      </c>
      <c r="AL76" s="156">
        <v>0</v>
      </c>
      <c r="AM76" s="156">
        <v>0</v>
      </c>
      <c r="AN76" s="156">
        <v>0</v>
      </c>
      <c r="AO76" s="156">
        <v>0</v>
      </c>
      <c r="AP76" s="156">
        <v>0</v>
      </c>
      <c r="AQ76" s="156">
        <v>0</v>
      </c>
      <c r="AR76" s="156">
        <v>0</v>
      </c>
      <c r="AS76" s="156">
        <v>0</v>
      </c>
      <c r="AT76" s="156">
        <v>0</v>
      </c>
      <c r="AU76" s="156">
        <v>0</v>
      </c>
      <c r="AV76" s="156">
        <v>0</v>
      </c>
      <c r="AW76" s="156">
        <v>0</v>
      </c>
      <c r="AX76" s="156">
        <v>0</v>
      </c>
      <c r="AY76" s="156">
        <v>0</v>
      </c>
      <c r="AZ76" s="156">
        <v>0</v>
      </c>
      <c r="BA76" s="156">
        <v>0</v>
      </c>
      <c r="BB76" s="156">
        <v>0</v>
      </c>
      <c r="BC76" s="156">
        <v>0</v>
      </c>
      <c r="BD76" s="156">
        <v>0</v>
      </c>
      <c r="BE76" s="156">
        <v>0</v>
      </c>
      <c r="BF76" s="156">
        <v>0</v>
      </c>
      <c r="BG76" s="156">
        <v>0</v>
      </c>
      <c r="BH76" s="156">
        <v>0</v>
      </c>
      <c r="BI76" s="156">
        <v>0</v>
      </c>
      <c r="BJ76" s="156">
        <v>0</v>
      </c>
      <c r="BK76" s="156">
        <v>0</v>
      </c>
      <c r="BL76" s="156">
        <v>0</v>
      </c>
      <c r="BM76" s="156">
        <v>0</v>
      </c>
      <c r="BN76" s="156">
        <v>0</v>
      </c>
      <c r="BO76" s="156">
        <v>0</v>
      </c>
      <c r="BP76" s="156">
        <v>0</v>
      </c>
      <c r="BQ76" s="156">
        <v>0</v>
      </c>
      <c r="BR76" s="156">
        <v>0</v>
      </c>
      <c r="BS76" s="156">
        <v>0</v>
      </c>
      <c r="BT76" s="156">
        <v>0</v>
      </c>
      <c r="BU76" s="156">
        <v>0</v>
      </c>
      <c r="BV76" s="156">
        <v>0</v>
      </c>
      <c r="BW76" s="156">
        <v>0</v>
      </c>
      <c r="BX76" s="156">
        <v>0</v>
      </c>
      <c r="BY76" s="156">
        <v>0</v>
      </c>
      <c r="BZ76" s="156">
        <v>0</v>
      </c>
      <c r="CA76" s="156">
        <v>0</v>
      </c>
      <c r="CB76" s="156">
        <v>0</v>
      </c>
      <c r="CC76" s="156">
        <v>0</v>
      </c>
      <c r="CD76" s="156">
        <v>0</v>
      </c>
      <c r="CE76" s="156">
        <v>0</v>
      </c>
      <c r="CF76" s="156">
        <v>0</v>
      </c>
      <c r="CG76" s="156">
        <v>0</v>
      </c>
      <c r="CH76" s="156">
        <v>0</v>
      </c>
      <c r="CI76" s="156">
        <v>0</v>
      </c>
      <c r="CJ76" s="156">
        <v>0</v>
      </c>
      <c r="CK76" s="156">
        <v>0</v>
      </c>
      <c r="CL76" s="156">
        <v>0</v>
      </c>
      <c r="CM76" s="156">
        <v>0</v>
      </c>
      <c r="CN76" s="156">
        <v>0</v>
      </c>
      <c r="CO76" s="156">
        <v>0</v>
      </c>
      <c r="CP76" s="156">
        <v>0</v>
      </c>
      <c r="CQ76" s="46" t="s">
        <v>19</v>
      </c>
    </row>
    <row r="77" spans="1:201" ht="18.75" hidden="1" x14ac:dyDescent="0.2">
      <c r="A77" s="63" t="s">
        <v>66</v>
      </c>
      <c r="B77" s="17" t="s">
        <v>67</v>
      </c>
      <c r="C77" s="18" t="s">
        <v>18</v>
      </c>
      <c r="D77" s="48" t="s">
        <v>19</v>
      </c>
      <c r="E77" s="48" t="s">
        <v>19</v>
      </c>
      <c r="F77" s="48" t="s">
        <v>19</v>
      </c>
      <c r="G77" s="48" t="s">
        <v>19</v>
      </c>
      <c r="H77" s="154" t="s">
        <v>19</v>
      </c>
      <c r="I77" s="154" t="s">
        <v>19</v>
      </c>
      <c r="J77" s="49" t="s">
        <v>19</v>
      </c>
      <c r="K77" s="19" t="s">
        <v>19</v>
      </c>
      <c r="L77" s="19" t="s">
        <v>19</v>
      </c>
      <c r="M77" s="19" t="s">
        <v>19</v>
      </c>
      <c r="N77" s="157" t="s">
        <v>19</v>
      </c>
      <c r="O77" s="157" t="s">
        <v>19</v>
      </c>
      <c r="P77" s="157" t="s">
        <v>19</v>
      </c>
      <c r="Q77" s="157" t="s">
        <v>19</v>
      </c>
      <c r="R77" s="157" t="s">
        <v>19</v>
      </c>
      <c r="S77" s="157" t="s">
        <v>19</v>
      </c>
      <c r="T77" s="157" t="s">
        <v>19</v>
      </c>
      <c r="U77" s="157" t="s">
        <v>19</v>
      </c>
      <c r="V77" s="157" t="s">
        <v>19</v>
      </c>
      <c r="W77" s="157" t="s">
        <v>19</v>
      </c>
      <c r="X77" s="157" t="s">
        <v>19</v>
      </c>
      <c r="Y77" s="157" t="s">
        <v>19</v>
      </c>
      <c r="Z77" s="157" t="s">
        <v>19</v>
      </c>
      <c r="AA77" s="157" t="s">
        <v>19</v>
      </c>
      <c r="AB77" s="157" t="s">
        <v>19</v>
      </c>
      <c r="AC77" s="157" t="s">
        <v>19</v>
      </c>
      <c r="AD77" s="157" t="s">
        <v>19</v>
      </c>
      <c r="AE77" s="157" t="s">
        <v>19</v>
      </c>
      <c r="AF77" s="157" t="s">
        <v>19</v>
      </c>
      <c r="AG77" s="157" t="s">
        <v>19</v>
      </c>
      <c r="AH77" s="157" t="s">
        <v>19</v>
      </c>
      <c r="AI77" s="157" t="s">
        <v>19</v>
      </c>
      <c r="AJ77" s="157" t="s">
        <v>19</v>
      </c>
      <c r="AK77" s="157" t="s">
        <v>19</v>
      </c>
      <c r="AL77" s="157" t="s">
        <v>19</v>
      </c>
      <c r="AM77" s="157" t="s">
        <v>19</v>
      </c>
      <c r="AN77" s="157" t="s">
        <v>19</v>
      </c>
      <c r="AO77" s="157" t="s">
        <v>19</v>
      </c>
      <c r="AP77" s="157" t="s">
        <v>19</v>
      </c>
      <c r="AQ77" s="157" t="s">
        <v>19</v>
      </c>
      <c r="AR77" s="157" t="s">
        <v>19</v>
      </c>
      <c r="AS77" s="157" t="s">
        <v>19</v>
      </c>
      <c r="AT77" s="157" t="s">
        <v>19</v>
      </c>
      <c r="AU77" s="157" t="s">
        <v>19</v>
      </c>
      <c r="AV77" s="157" t="s">
        <v>19</v>
      </c>
      <c r="AW77" s="157" t="s">
        <v>19</v>
      </c>
      <c r="AX77" s="157" t="s">
        <v>19</v>
      </c>
      <c r="AY77" s="157" t="s">
        <v>19</v>
      </c>
      <c r="AZ77" s="157" t="s">
        <v>19</v>
      </c>
      <c r="BA77" s="157" t="s">
        <v>19</v>
      </c>
      <c r="BB77" s="157" t="s">
        <v>19</v>
      </c>
      <c r="BC77" s="157" t="s">
        <v>19</v>
      </c>
      <c r="BD77" s="157" t="s">
        <v>19</v>
      </c>
      <c r="BE77" s="157" t="s">
        <v>19</v>
      </c>
      <c r="BF77" s="157" t="s">
        <v>19</v>
      </c>
      <c r="BG77" s="157" t="s">
        <v>19</v>
      </c>
      <c r="BH77" s="157" t="s">
        <v>19</v>
      </c>
      <c r="BI77" s="157" t="s">
        <v>19</v>
      </c>
      <c r="BJ77" s="157" t="s">
        <v>19</v>
      </c>
      <c r="BK77" s="157" t="s">
        <v>19</v>
      </c>
      <c r="BL77" s="157" t="s">
        <v>19</v>
      </c>
      <c r="BM77" s="157" t="s">
        <v>19</v>
      </c>
      <c r="BN77" s="157" t="s">
        <v>19</v>
      </c>
      <c r="BO77" s="157" t="s">
        <v>19</v>
      </c>
      <c r="BP77" s="157" t="s">
        <v>19</v>
      </c>
      <c r="BQ77" s="157" t="s">
        <v>19</v>
      </c>
      <c r="BR77" s="157" t="s">
        <v>19</v>
      </c>
      <c r="BS77" s="157" t="s">
        <v>19</v>
      </c>
      <c r="BT77" s="157" t="s">
        <v>19</v>
      </c>
      <c r="BU77" s="157" t="s">
        <v>19</v>
      </c>
      <c r="BV77" s="157" t="s">
        <v>19</v>
      </c>
      <c r="BW77" s="157" t="s">
        <v>19</v>
      </c>
      <c r="BX77" s="157" t="s">
        <v>19</v>
      </c>
      <c r="BY77" s="157" t="s">
        <v>19</v>
      </c>
      <c r="BZ77" s="157" t="s">
        <v>19</v>
      </c>
      <c r="CA77" s="157" t="s">
        <v>19</v>
      </c>
      <c r="CB77" s="157" t="s">
        <v>19</v>
      </c>
      <c r="CC77" s="157" t="s">
        <v>19</v>
      </c>
      <c r="CD77" s="157" t="s">
        <v>19</v>
      </c>
      <c r="CE77" s="157" t="s">
        <v>19</v>
      </c>
      <c r="CF77" s="157" t="s">
        <v>19</v>
      </c>
      <c r="CG77" s="157" t="s">
        <v>19</v>
      </c>
      <c r="CH77" s="157" t="s">
        <v>19</v>
      </c>
      <c r="CI77" s="157" t="s">
        <v>19</v>
      </c>
      <c r="CJ77" s="157" t="s">
        <v>19</v>
      </c>
      <c r="CK77" s="157" t="s">
        <v>19</v>
      </c>
      <c r="CL77" s="157" t="s">
        <v>19</v>
      </c>
      <c r="CM77" s="157" t="s">
        <v>19</v>
      </c>
      <c r="CN77" s="157" t="s">
        <v>19</v>
      </c>
      <c r="CO77" s="157" t="s">
        <v>19</v>
      </c>
      <c r="CP77" s="157" t="s">
        <v>19</v>
      </c>
      <c r="CQ77" s="19" t="s">
        <v>19</v>
      </c>
    </row>
    <row r="78" spans="1:201" ht="31.5" hidden="1" x14ac:dyDescent="0.2">
      <c r="A78" s="63" t="s">
        <v>68</v>
      </c>
      <c r="B78" s="17" t="s">
        <v>69</v>
      </c>
      <c r="C78" s="18" t="s">
        <v>18</v>
      </c>
      <c r="D78" s="48" t="s">
        <v>19</v>
      </c>
      <c r="E78" s="48" t="s">
        <v>19</v>
      </c>
      <c r="F78" s="48" t="s">
        <v>19</v>
      </c>
      <c r="G78" s="48" t="s">
        <v>19</v>
      </c>
      <c r="H78" s="154" t="s">
        <v>19</v>
      </c>
      <c r="I78" s="154" t="s">
        <v>19</v>
      </c>
      <c r="J78" s="49" t="s">
        <v>19</v>
      </c>
      <c r="K78" s="19" t="s">
        <v>19</v>
      </c>
      <c r="L78" s="19" t="s">
        <v>19</v>
      </c>
      <c r="M78" s="19" t="s">
        <v>19</v>
      </c>
      <c r="N78" s="157" t="s">
        <v>19</v>
      </c>
      <c r="O78" s="157" t="s">
        <v>19</v>
      </c>
      <c r="P78" s="157" t="s">
        <v>19</v>
      </c>
      <c r="Q78" s="157" t="s">
        <v>19</v>
      </c>
      <c r="R78" s="157" t="s">
        <v>19</v>
      </c>
      <c r="S78" s="157" t="s">
        <v>19</v>
      </c>
      <c r="T78" s="157" t="s">
        <v>19</v>
      </c>
      <c r="U78" s="157" t="s">
        <v>19</v>
      </c>
      <c r="V78" s="157" t="s">
        <v>19</v>
      </c>
      <c r="W78" s="157" t="s">
        <v>19</v>
      </c>
      <c r="X78" s="157" t="s">
        <v>19</v>
      </c>
      <c r="Y78" s="157" t="s">
        <v>19</v>
      </c>
      <c r="Z78" s="157" t="s">
        <v>19</v>
      </c>
      <c r="AA78" s="157" t="s">
        <v>19</v>
      </c>
      <c r="AB78" s="157" t="s">
        <v>19</v>
      </c>
      <c r="AC78" s="157" t="s">
        <v>19</v>
      </c>
      <c r="AD78" s="157" t="s">
        <v>19</v>
      </c>
      <c r="AE78" s="157" t="s">
        <v>19</v>
      </c>
      <c r="AF78" s="157" t="s">
        <v>19</v>
      </c>
      <c r="AG78" s="157" t="s">
        <v>19</v>
      </c>
      <c r="AH78" s="157" t="s">
        <v>19</v>
      </c>
      <c r="AI78" s="157" t="s">
        <v>19</v>
      </c>
      <c r="AJ78" s="157" t="s">
        <v>19</v>
      </c>
      <c r="AK78" s="157" t="s">
        <v>19</v>
      </c>
      <c r="AL78" s="157" t="s">
        <v>19</v>
      </c>
      <c r="AM78" s="157" t="s">
        <v>19</v>
      </c>
      <c r="AN78" s="157" t="s">
        <v>19</v>
      </c>
      <c r="AO78" s="157" t="s">
        <v>19</v>
      </c>
      <c r="AP78" s="157" t="s">
        <v>19</v>
      </c>
      <c r="AQ78" s="157" t="s">
        <v>19</v>
      </c>
      <c r="AR78" s="157" t="s">
        <v>19</v>
      </c>
      <c r="AS78" s="157" t="s">
        <v>19</v>
      </c>
      <c r="AT78" s="157" t="s">
        <v>19</v>
      </c>
      <c r="AU78" s="157" t="s">
        <v>19</v>
      </c>
      <c r="AV78" s="157" t="s">
        <v>19</v>
      </c>
      <c r="AW78" s="157" t="s">
        <v>19</v>
      </c>
      <c r="AX78" s="157" t="s">
        <v>19</v>
      </c>
      <c r="AY78" s="157" t="s">
        <v>19</v>
      </c>
      <c r="AZ78" s="157" t="s">
        <v>19</v>
      </c>
      <c r="BA78" s="157" t="s">
        <v>19</v>
      </c>
      <c r="BB78" s="157" t="s">
        <v>19</v>
      </c>
      <c r="BC78" s="157" t="s">
        <v>19</v>
      </c>
      <c r="BD78" s="157" t="s">
        <v>19</v>
      </c>
      <c r="BE78" s="157" t="s">
        <v>19</v>
      </c>
      <c r="BF78" s="157" t="s">
        <v>19</v>
      </c>
      <c r="BG78" s="157" t="s">
        <v>19</v>
      </c>
      <c r="BH78" s="157" t="s">
        <v>19</v>
      </c>
      <c r="BI78" s="157" t="s">
        <v>19</v>
      </c>
      <c r="BJ78" s="157" t="s">
        <v>19</v>
      </c>
      <c r="BK78" s="157" t="s">
        <v>19</v>
      </c>
      <c r="BL78" s="157" t="s">
        <v>19</v>
      </c>
      <c r="BM78" s="157" t="s">
        <v>19</v>
      </c>
      <c r="BN78" s="157" t="s">
        <v>19</v>
      </c>
      <c r="BO78" s="157" t="s">
        <v>19</v>
      </c>
      <c r="BP78" s="157" t="s">
        <v>19</v>
      </c>
      <c r="BQ78" s="157" t="s">
        <v>19</v>
      </c>
      <c r="BR78" s="157" t="s">
        <v>19</v>
      </c>
      <c r="BS78" s="157" t="s">
        <v>19</v>
      </c>
      <c r="BT78" s="157" t="s">
        <v>19</v>
      </c>
      <c r="BU78" s="157" t="s">
        <v>19</v>
      </c>
      <c r="BV78" s="157" t="s">
        <v>19</v>
      </c>
      <c r="BW78" s="157" t="s">
        <v>19</v>
      </c>
      <c r="BX78" s="157" t="s">
        <v>19</v>
      </c>
      <c r="BY78" s="157" t="s">
        <v>19</v>
      </c>
      <c r="BZ78" s="157" t="s">
        <v>19</v>
      </c>
      <c r="CA78" s="157" t="s">
        <v>19</v>
      </c>
      <c r="CB78" s="157" t="s">
        <v>19</v>
      </c>
      <c r="CC78" s="157" t="s">
        <v>19</v>
      </c>
      <c r="CD78" s="157" t="s">
        <v>19</v>
      </c>
      <c r="CE78" s="157" t="s">
        <v>19</v>
      </c>
      <c r="CF78" s="157" t="s">
        <v>19</v>
      </c>
      <c r="CG78" s="157" t="s">
        <v>19</v>
      </c>
      <c r="CH78" s="157" t="s">
        <v>19</v>
      </c>
      <c r="CI78" s="157" t="s">
        <v>19</v>
      </c>
      <c r="CJ78" s="157" t="s">
        <v>19</v>
      </c>
      <c r="CK78" s="157" t="s">
        <v>19</v>
      </c>
      <c r="CL78" s="157" t="s">
        <v>19</v>
      </c>
      <c r="CM78" s="157" t="s">
        <v>19</v>
      </c>
      <c r="CN78" s="157" t="s">
        <v>19</v>
      </c>
      <c r="CO78" s="157" t="s">
        <v>19</v>
      </c>
      <c r="CP78" s="157" t="s">
        <v>19</v>
      </c>
      <c r="CQ78" s="19" t="s">
        <v>19</v>
      </c>
    </row>
    <row r="79" spans="1:201" ht="31.5" x14ac:dyDescent="0.2">
      <c r="A79" s="60" t="s">
        <v>118</v>
      </c>
      <c r="B79" s="65" t="s">
        <v>70</v>
      </c>
      <c r="C79" s="66" t="s">
        <v>18</v>
      </c>
      <c r="D79" s="70" t="s">
        <v>145</v>
      </c>
      <c r="E79" s="70" t="s">
        <v>145</v>
      </c>
      <c r="F79" s="70" t="s">
        <v>145</v>
      </c>
      <c r="G79" s="70" t="s">
        <v>145</v>
      </c>
      <c r="H79" s="152">
        <v>0</v>
      </c>
      <c r="I79" s="152">
        <v>0</v>
      </c>
      <c r="J79" s="70" t="s">
        <v>19</v>
      </c>
      <c r="K79" s="70" t="s">
        <v>19</v>
      </c>
      <c r="L79" s="152">
        <v>0</v>
      </c>
      <c r="M79" s="70" t="s">
        <v>19</v>
      </c>
      <c r="N79" s="50">
        <v>0</v>
      </c>
      <c r="O79" s="50">
        <v>0</v>
      </c>
      <c r="P79" s="50">
        <v>0</v>
      </c>
      <c r="Q79" s="50">
        <v>0</v>
      </c>
      <c r="R79" s="50">
        <v>0</v>
      </c>
      <c r="S79" s="173">
        <v>0</v>
      </c>
      <c r="T79" s="173">
        <v>0</v>
      </c>
      <c r="U79" s="173">
        <v>0</v>
      </c>
      <c r="V79" s="173">
        <v>0</v>
      </c>
      <c r="W79" s="173">
        <v>0</v>
      </c>
      <c r="X79" s="173">
        <v>0</v>
      </c>
      <c r="Y79" s="173">
        <v>0</v>
      </c>
      <c r="Z79" s="173">
        <v>0</v>
      </c>
      <c r="AA79" s="173">
        <v>0</v>
      </c>
      <c r="AB79" s="173">
        <v>0</v>
      </c>
      <c r="AC79" s="173">
        <v>0</v>
      </c>
      <c r="AD79" s="173">
        <v>0</v>
      </c>
      <c r="AE79" s="173">
        <v>0</v>
      </c>
      <c r="AF79" s="173">
        <v>0</v>
      </c>
      <c r="AG79" s="173">
        <v>0</v>
      </c>
      <c r="AH79" s="173">
        <v>0</v>
      </c>
      <c r="AI79" s="173">
        <v>0</v>
      </c>
      <c r="AJ79" s="173">
        <v>0</v>
      </c>
      <c r="AK79" s="173">
        <v>0</v>
      </c>
      <c r="AL79" s="173">
        <v>0</v>
      </c>
      <c r="AM79" s="173">
        <v>0</v>
      </c>
      <c r="AN79" s="173">
        <v>0</v>
      </c>
      <c r="AO79" s="173">
        <v>0</v>
      </c>
      <c r="AP79" s="173">
        <v>0</v>
      </c>
      <c r="AQ79" s="173">
        <v>0</v>
      </c>
      <c r="AR79" s="173">
        <v>0</v>
      </c>
      <c r="AS79" s="173">
        <v>0</v>
      </c>
      <c r="AT79" s="173">
        <v>0</v>
      </c>
      <c r="AU79" s="173">
        <v>0</v>
      </c>
      <c r="AV79" s="173">
        <v>0</v>
      </c>
      <c r="AW79" s="173">
        <v>0</v>
      </c>
      <c r="AX79" s="173">
        <v>0</v>
      </c>
      <c r="AY79" s="173">
        <v>0</v>
      </c>
      <c r="AZ79" s="173">
        <v>0</v>
      </c>
      <c r="BA79" s="173">
        <v>0</v>
      </c>
      <c r="BB79" s="173">
        <v>0</v>
      </c>
      <c r="BC79" s="173">
        <v>0</v>
      </c>
      <c r="BD79" s="173">
        <v>0</v>
      </c>
      <c r="BE79" s="173">
        <v>0</v>
      </c>
      <c r="BF79" s="173">
        <v>0</v>
      </c>
      <c r="BG79" s="173">
        <v>0</v>
      </c>
      <c r="BH79" s="173">
        <v>0</v>
      </c>
      <c r="BI79" s="173">
        <v>0</v>
      </c>
      <c r="BJ79" s="173">
        <v>0</v>
      </c>
      <c r="BK79" s="173">
        <v>0</v>
      </c>
      <c r="BL79" s="173">
        <v>0</v>
      </c>
      <c r="BM79" s="173">
        <v>0</v>
      </c>
      <c r="BN79" s="173">
        <v>0</v>
      </c>
      <c r="BO79" s="173">
        <v>0</v>
      </c>
      <c r="BP79" s="173">
        <v>0</v>
      </c>
      <c r="BQ79" s="173">
        <v>0</v>
      </c>
      <c r="BR79" s="173">
        <v>0</v>
      </c>
      <c r="BS79" s="173">
        <v>0</v>
      </c>
      <c r="BT79" s="173">
        <v>0</v>
      </c>
      <c r="BU79" s="173">
        <v>0</v>
      </c>
      <c r="BV79" s="173">
        <v>0</v>
      </c>
      <c r="BW79" s="173">
        <v>0</v>
      </c>
      <c r="BX79" s="173">
        <v>0</v>
      </c>
      <c r="BY79" s="173">
        <v>0</v>
      </c>
      <c r="BZ79" s="173">
        <v>0</v>
      </c>
      <c r="CA79" s="173">
        <v>0</v>
      </c>
      <c r="CB79" s="173">
        <v>0</v>
      </c>
      <c r="CC79" s="173">
        <v>0</v>
      </c>
      <c r="CD79" s="173">
        <v>0</v>
      </c>
      <c r="CE79" s="173">
        <v>0</v>
      </c>
      <c r="CF79" s="173">
        <v>0</v>
      </c>
      <c r="CG79" s="173">
        <v>0</v>
      </c>
      <c r="CH79" s="173">
        <v>0</v>
      </c>
      <c r="CI79" s="173">
        <v>0</v>
      </c>
      <c r="CJ79" s="173">
        <v>0</v>
      </c>
      <c r="CK79" s="173">
        <v>0</v>
      </c>
      <c r="CL79" s="173">
        <v>0</v>
      </c>
      <c r="CM79" s="173">
        <v>0</v>
      </c>
      <c r="CN79" s="173">
        <v>0</v>
      </c>
      <c r="CO79" s="173">
        <v>0</v>
      </c>
      <c r="CP79" s="173">
        <v>0</v>
      </c>
      <c r="CQ79" s="43"/>
    </row>
    <row r="80" spans="1:201" ht="31.5" x14ac:dyDescent="0.2">
      <c r="A80" s="60" t="s">
        <v>71</v>
      </c>
      <c r="B80" s="65" t="s">
        <v>72</v>
      </c>
      <c r="C80" s="66" t="s">
        <v>18</v>
      </c>
      <c r="D80" s="45" t="s">
        <v>145</v>
      </c>
      <c r="E80" s="45" t="s">
        <v>145</v>
      </c>
      <c r="F80" s="45" t="s">
        <v>145</v>
      </c>
      <c r="G80" s="45" t="s">
        <v>145</v>
      </c>
      <c r="H80" s="153">
        <v>0</v>
      </c>
      <c r="I80" s="153">
        <v>0</v>
      </c>
      <c r="J80" s="71" t="s">
        <v>19</v>
      </c>
      <c r="K80" s="71" t="s">
        <v>19</v>
      </c>
      <c r="L80" s="153">
        <v>0</v>
      </c>
      <c r="M80" s="71" t="s">
        <v>19</v>
      </c>
      <c r="N80" s="156">
        <v>0</v>
      </c>
      <c r="O80" s="156">
        <v>0</v>
      </c>
      <c r="P80" s="156">
        <v>0</v>
      </c>
      <c r="Q80" s="174" t="s">
        <v>19</v>
      </c>
      <c r="R80" s="156">
        <v>0</v>
      </c>
      <c r="S80" s="174" t="s">
        <v>19</v>
      </c>
      <c r="T80" s="174" t="s">
        <v>19</v>
      </c>
      <c r="U80" s="174" t="s">
        <v>19</v>
      </c>
      <c r="V80" s="174" t="s">
        <v>19</v>
      </c>
      <c r="W80" s="174" t="s">
        <v>19</v>
      </c>
      <c r="X80" s="174" t="s">
        <v>19</v>
      </c>
      <c r="Y80" s="174" t="s">
        <v>19</v>
      </c>
      <c r="Z80" s="174" t="s">
        <v>19</v>
      </c>
      <c r="AA80" s="174" t="s">
        <v>19</v>
      </c>
      <c r="AB80" s="174" t="s">
        <v>19</v>
      </c>
      <c r="AC80" s="174" t="s">
        <v>19</v>
      </c>
      <c r="AD80" s="174" t="s">
        <v>19</v>
      </c>
      <c r="AE80" s="174" t="s">
        <v>19</v>
      </c>
      <c r="AF80" s="174" t="s">
        <v>19</v>
      </c>
      <c r="AG80" s="174" t="s">
        <v>19</v>
      </c>
      <c r="AH80" s="174" t="s">
        <v>19</v>
      </c>
      <c r="AI80" s="174" t="s">
        <v>19</v>
      </c>
      <c r="AJ80" s="174" t="s">
        <v>19</v>
      </c>
      <c r="AK80" s="174" t="s">
        <v>19</v>
      </c>
      <c r="AL80" s="174" t="s">
        <v>19</v>
      </c>
      <c r="AM80" s="174" t="s">
        <v>19</v>
      </c>
      <c r="AN80" s="174" t="s">
        <v>19</v>
      </c>
      <c r="AO80" s="174" t="s">
        <v>19</v>
      </c>
      <c r="AP80" s="174" t="s">
        <v>19</v>
      </c>
      <c r="AQ80" s="174" t="s">
        <v>19</v>
      </c>
      <c r="AR80" s="174" t="s">
        <v>19</v>
      </c>
      <c r="AS80" s="174" t="s">
        <v>19</v>
      </c>
      <c r="AT80" s="174" t="s">
        <v>19</v>
      </c>
      <c r="AU80" s="174" t="s">
        <v>19</v>
      </c>
      <c r="AV80" s="174" t="s">
        <v>19</v>
      </c>
      <c r="AW80" s="174" t="s">
        <v>19</v>
      </c>
      <c r="AX80" s="174" t="s">
        <v>19</v>
      </c>
      <c r="AY80" s="174" t="s">
        <v>19</v>
      </c>
      <c r="AZ80" s="174" t="s">
        <v>19</v>
      </c>
      <c r="BA80" s="174" t="s">
        <v>19</v>
      </c>
      <c r="BB80" s="174" t="s">
        <v>19</v>
      </c>
      <c r="BC80" s="174" t="s">
        <v>19</v>
      </c>
      <c r="BD80" s="174" t="s">
        <v>19</v>
      </c>
      <c r="BE80" s="174" t="s">
        <v>19</v>
      </c>
      <c r="BF80" s="174" t="s">
        <v>19</v>
      </c>
      <c r="BG80" s="174" t="s">
        <v>19</v>
      </c>
      <c r="BH80" s="174" t="s">
        <v>19</v>
      </c>
      <c r="BI80" s="174" t="s">
        <v>19</v>
      </c>
      <c r="BJ80" s="174" t="s">
        <v>19</v>
      </c>
      <c r="BK80" s="174" t="s">
        <v>19</v>
      </c>
      <c r="BL80" s="174" t="s">
        <v>19</v>
      </c>
      <c r="BM80" s="174" t="s">
        <v>19</v>
      </c>
      <c r="BN80" s="174" t="s">
        <v>19</v>
      </c>
      <c r="BO80" s="174" t="s">
        <v>19</v>
      </c>
      <c r="BP80" s="174" t="s">
        <v>19</v>
      </c>
      <c r="BQ80" s="174" t="s">
        <v>19</v>
      </c>
      <c r="BR80" s="174" t="s">
        <v>19</v>
      </c>
      <c r="BS80" s="174" t="s">
        <v>19</v>
      </c>
      <c r="BT80" s="174" t="s">
        <v>19</v>
      </c>
      <c r="BU80" s="174" t="s">
        <v>19</v>
      </c>
      <c r="BV80" s="174" t="s">
        <v>19</v>
      </c>
      <c r="BW80" s="174" t="s">
        <v>19</v>
      </c>
      <c r="BX80" s="174" t="s">
        <v>19</v>
      </c>
      <c r="BY80" s="174" t="s">
        <v>19</v>
      </c>
      <c r="BZ80" s="174" t="s">
        <v>19</v>
      </c>
      <c r="CA80" s="174" t="s">
        <v>19</v>
      </c>
      <c r="CB80" s="174" t="s">
        <v>19</v>
      </c>
      <c r="CC80" s="174" t="s">
        <v>19</v>
      </c>
      <c r="CD80" s="174" t="s">
        <v>19</v>
      </c>
      <c r="CE80" s="174" t="s">
        <v>19</v>
      </c>
      <c r="CF80" s="174" t="s">
        <v>19</v>
      </c>
      <c r="CG80" s="174" t="s">
        <v>19</v>
      </c>
      <c r="CH80" s="174" t="s">
        <v>19</v>
      </c>
      <c r="CI80" s="174" t="s">
        <v>19</v>
      </c>
      <c r="CJ80" s="174" t="s">
        <v>19</v>
      </c>
      <c r="CK80" s="174" t="s">
        <v>19</v>
      </c>
      <c r="CL80" s="174" t="s">
        <v>19</v>
      </c>
      <c r="CM80" s="174" t="s">
        <v>19</v>
      </c>
      <c r="CN80" s="174" t="s">
        <v>19</v>
      </c>
      <c r="CO80" s="174" t="s">
        <v>19</v>
      </c>
      <c r="CP80" s="174" t="s">
        <v>19</v>
      </c>
      <c r="CQ80" s="46"/>
    </row>
    <row r="81" spans="1:201" ht="31.5" x14ac:dyDescent="0.2">
      <c r="A81" s="60" t="s">
        <v>73</v>
      </c>
      <c r="B81" s="65" t="s">
        <v>74</v>
      </c>
      <c r="C81" s="66" t="s">
        <v>18</v>
      </c>
      <c r="D81" s="45" t="s">
        <v>145</v>
      </c>
      <c r="E81" s="45" t="s">
        <v>145</v>
      </c>
      <c r="F81" s="45" t="s">
        <v>145</v>
      </c>
      <c r="G81" s="45" t="s">
        <v>145</v>
      </c>
      <c r="H81" s="153">
        <v>0</v>
      </c>
      <c r="I81" s="153">
        <v>0</v>
      </c>
      <c r="J81" s="71" t="s">
        <v>19</v>
      </c>
      <c r="K81" s="71" t="s">
        <v>19</v>
      </c>
      <c r="L81" s="153">
        <v>0</v>
      </c>
      <c r="M81" s="71" t="s">
        <v>19</v>
      </c>
      <c r="N81" s="156">
        <v>0</v>
      </c>
      <c r="O81" s="156">
        <v>0</v>
      </c>
      <c r="P81" s="156">
        <v>0</v>
      </c>
      <c r="Q81" s="174" t="s">
        <v>19</v>
      </c>
      <c r="R81" s="156">
        <v>0</v>
      </c>
      <c r="S81" s="174" t="s">
        <v>19</v>
      </c>
      <c r="T81" s="174" t="s">
        <v>19</v>
      </c>
      <c r="U81" s="174" t="s">
        <v>19</v>
      </c>
      <c r="V81" s="174" t="s">
        <v>19</v>
      </c>
      <c r="W81" s="174" t="s">
        <v>19</v>
      </c>
      <c r="X81" s="174" t="s">
        <v>19</v>
      </c>
      <c r="Y81" s="174" t="s">
        <v>19</v>
      </c>
      <c r="Z81" s="174" t="s">
        <v>19</v>
      </c>
      <c r="AA81" s="174" t="s">
        <v>19</v>
      </c>
      <c r="AB81" s="174" t="s">
        <v>19</v>
      </c>
      <c r="AC81" s="174" t="s">
        <v>19</v>
      </c>
      <c r="AD81" s="174" t="s">
        <v>19</v>
      </c>
      <c r="AE81" s="174" t="s">
        <v>19</v>
      </c>
      <c r="AF81" s="174" t="s">
        <v>19</v>
      </c>
      <c r="AG81" s="174" t="s">
        <v>19</v>
      </c>
      <c r="AH81" s="174" t="s">
        <v>19</v>
      </c>
      <c r="AI81" s="174" t="s">
        <v>19</v>
      </c>
      <c r="AJ81" s="174" t="s">
        <v>19</v>
      </c>
      <c r="AK81" s="174" t="s">
        <v>19</v>
      </c>
      <c r="AL81" s="174" t="s">
        <v>19</v>
      </c>
      <c r="AM81" s="174" t="s">
        <v>19</v>
      </c>
      <c r="AN81" s="174" t="s">
        <v>19</v>
      </c>
      <c r="AO81" s="174" t="s">
        <v>19</v>
      </c>
      <c r="AP81" s="174" t="s">
        <v>19</v>
      </c>
      <c r="AQ81" s="174" t="s">
        <v>19</v>
      </c>
      <c r="AR81" s="174" t="s">
        <v>19</v>
      </c>
      <c r="AS81" s="174" t="s">
        <v>19</v>
      </c>
      <c r="AT81" s="174" t="s">
        <v>19</v>
      </c>
      <c r="AU81" s="174" t="s">
        <v>19</v>
      </c>
      <c r="AV81" s="174" t="s">
        <v>19</v>
      </c>
      <c r="AW81" s="174" t="s">
        <v>19</v>
      </c>
      <c r="AX81" s="174" t="s">
        <v>19</v>
      </c>
      <c r="AY81" s="174" t="s">
        <v>19</v>
      </c>
      <c r="AZ81" s="174" t="s">
        <v>19</v>
      </c>
      <c r="BA81" s="174" t="s">
        <v>19</v>
      </c>
      <c r="BB81" s="174" t="s">
        <v>19</v>
      </c>
      <c r="BC81" s="174" t="s">
        <v>19</v>
      </c>
      <c r="BD81" s="174" t="s">
        <v>19</v>
      </c>
      <c r="BE81" s="174" t="s">
        <v>19</v>
      </c>
      <c r="BF81" s="174" t="s">
        <v>19</v>
      </c>
      <c r="BG81" s="174" t="s">
        <v>19</v>
      </c>
      <c r="BH81" s="174" t="s">
        <v>19</v>
      </c>
      <c r="BI81" s="174" t="s">
        <v>19</v>
      </c>
      <c r="BJ81" s="174" t="s">
        <v>19</v>
      </c>
      <c r="BK81" s="174" t="s">
        <v>19</v>
      </c>
      <c r="BL81" s="174" t="s">
        <v>19</v>
      </c>
      <c r="BM81" s="174" t="s">
        <v>19</v>
      </c>
      <c r="BN81" s="174" t="s">
        <v>19</v>
      </c>
      <c r="BO81" s="174" t="s">
        <v>19</v>
      </c>
      <c r="BP81" s="174" t="s">
        <v>19</v>
      </c>
      <c r="BQ81" s="174" t="s">
        <v>19</v>
      </c>
      <c r="BR81" s="174" t="s">
        <v>19</v>
      </c>
      <c r="BS81" s="174" t="s">
        <v>19</v>
      </c>
      <c r="BT81" s="174" t="s">
        <v>19</v>
      </c>
      <c r="BU81" s="174" t="s">
        <v>19</v>
      </c>
      <c r="BV81" s="174" t="s">
        <v>19</v>
      </c>
      <c r="BW81" s="174" t="s">
        <v>19</v>
      </c>
      <c r="BX81" s="174" t="s">
        <v>19</v>
      </c>
      <c r="BY81" s="174" t="s">
        <v>19</v>
      </c>
      <c r="BZ81" s="174" t="s">
        <v>19</v>
      </c>
      <c r="CA81" s="174" t="s">
        <v>19</v>
      </c>
      <c r="CB81" s="174" t="s">
        <v>19</v>
      </c>
      <c r="CC81" s="174" t="s">
        <v>19</v>
      </c>
      <c r="CD81" s="174" t="s">
        <v>19</v>
      </c>
      <c r="CE81" s="174" t="s">
        <v>19</v>
      </c>
      <c r="CF81" s="174" t="s">
        <v>19</v>
      </c>
      <c r="CG81" s="174" t="s">
        <v>19</v>
      </c>
      <c r="CH81" s="174" t="s">
        <v>19</v>
      </c>
      <c r="CI81" s="174" t="s">
        <v>19</v>
      </c>
      <c r="CJ81" s="174" t="s">
        <v>19</v>
      </c>
      <c r="CK81" s="174" t="s">
        <v>19</v>
      </c>
      <c r="CL81" s="174" t="s">
        <v>19</v>
      </c>
      <c r="CM81" s="174" t="s">
        <v>19</v>
      </c>
      <c r="CN81" s="174" t="s">
        <v>19</v>
      </c>
      <c r="CO81" s="174" t="s">
        <v>19</v>
      </c>
      <c r="CP81" s="174" t="s">
        <v>19</v>
      </c>
      <c r="CQ81" s="46"/>
    </row>
    <row r="82" spans="1:201" ht="31.5" x14ac:dyDescent="0.2">
      <c r="A82" s="60" t="s">
        <v>119</v>
      </c>
      <c r="B82" s="65" t="s">
        <v>75</v>
      </c>
      <c r="C82" s="66" t="s">
        <v>18</v>
      </c>
      <c r="D82" s="42" t="s">
        <v>145</v>
      </c>
      <c r="E82" s="42" t="s">
        <v>145</v>
      </c>
      <c r="F82" s="42" t="s">
        <v>145</v>
      </c>
      <c r="G82" s="42" t="s">
        <v>145</v>
      </c>
      <c r="H82" s="152">
        <f>H83+H85</f>
        <v>0</v>
      </c>
      <c r="I82" s="152">
        <f>I83+I85</f>
        <v>0.65800000000000003</v>
      </c>
      <c r="J82" s="43" t="s">
        <v>19</v>
      </c>
      <c r="K82" s="43" t="s">
        <v>19</v>
      </c>
      <c r="L82" s="152">
        <f>L83+L85</f>
        <v>0.65800000000000003</v>
      </c>
      <c r="M82" s="43" t="s">
        <v>19</v>
      </c>
      <c r="N82" s="173">
        <v>0</v>
      </c>
      <c r="O82" s="50">
        <f t="shared" ref="O82:BD82" si="214">O83+O85</f>
        <v>0</v>
      </c>
      <c r="P82" s="50">
        <f t="shared" si="214"/>
        <v>1.1576130551999999</v>
      </c>
      <c r="Q82" s="50">
        <f t="shared" si="214"/>
        <v>1.3179250991493718</v>
      </c>
      <c r="R82" s="186">
        <v>1.1576130551999999</v>
      </c>
      <c r="S82" s="186">
        <v>1.3179250991493718</v>
      </c>
      <c r="T82" s="50">
        <f t="shared" si="214"/>
        <v>1.3179250991493718</v>
      </c>
      <c r="U82" s="50">
        <f t="shared" ref="U82" si="215">U83+U85</f>
        <v>1.3179250991493718</v>
      </c>
      <c r="V82" s="50">
        <f t="shared" si="214"/>
        <v>0</v>
      </c>
      <c r="W82" s="50">
        <f t="shared" si="214"/>
        <v>0</v>
      </c>
      <c r="X82" s="50">
        <f t="shared" si="214"/>
        <v>0</v>
      </c>
      <c r="Y82" s="50">
        <f t="shared" si="214"/>
        <v>0.66</v>
      </c>
      <c r="Z82" s="50">
        <f t="shared" si="214"/>
        <v>0</v>
      </c>
      <c r="AA82" s="50">
        <f t="shared" si="214"/>
        <v>0</v>
      </c>
      <c r="AB82" s="50">
        <f t="shared" si="214"/>
        <v>0.66</v>
      </c>
      <c r="AC82" s="50">
        <f t="shared" si="214"/>
        <v>0</v>
      </c>
      <c r="AD82" s="50">
        <f t="shared" si="214"/>
        <v>0</v>
      </c>
      <c r="AE82" s="50">
        <f t="shared" si="214"/>
        <v>0</v>
      </c>
      <c r="AF82" s="50">
        <f t="shared" si="214"/>
        <v>0</v>
      </c>
      <c r="AG82" s="50">
        <f t="shared" si="214"/>
        <v>0</v>
      </c>
      <c r="AH82" s="50">
        <f t="shared" si="214"/>
        <v>0</v>
      </c>
      <c r="AI82" s="50">
        <f t="shared" ref="AI82:AR82" si="216">AI83+AI85</f>
        <v>0</v>
      </c>
      <c r="AJ82" s="50">
        <f t="shared" si="216"/>
        <v>0</v>
      </c>
      <c r="AK82" s="50">
        <f t="shared" si="216"/>
        <v>0</v>
      </c>
      <c r="AL82" s="50">
        <f t="shared" si="216"/>
        <v>0</v>
      </c>
      <c r="AM82" s="50">
        <f t="shared" si="216"/>
        <v>0</v>
      </c>
      <c r="AN82" s="50">
        <f t="shared" si="216"/>
        <v>0</v>
      </c>
      <c r="AO82" s="50">
        <f t="shared" si="216"/>
        <v>0</v>
      </c>
      <c r="AP82" s="50">
        <f t="shared" si="216"/>
        <v>0</v>
      </c>
      <c r="AQ82" s="50">
        <f t="shared" si="216"/>
        <v>0</v>
      </c>
      <c r="AR82" s="50">
        <f t="shared" si="216"/>
        <v>0</v>
      </c>
      <c r="AS82" s="50">
        <f t="shared" si="214"/>
        <v>0</v>
      </c>
      <c r="AT82" s="50">
        <f t="shared" si="214"/>
        <v>0</v>
      </c>
      <c r="AU82" s="50">
        <f t="shared" si="214"/>
        <v>0</v>
      </c>
      <c r="AV82" s="50">
        <f t="shared" si="214"/>
        <v>0</v>
      </c>
      <c r="AW82" s="50">
        <f t="shared" si="214"/>
        <v>0</v>
      </c>
      <c r="AX82" s="50">
        <f t="shared" si="214"/>
        <v>0</v>
      </c>
      <c r="AY82" s="50">
        <f t="shared" si="214"/>
        <v>0</v>
      </c>
      <c r="AZ82" s="50">
        <f t="shared" si="214"/>
        <v>0</v>
      </c>
      <c r="BA82" s="50">
        <f t="shared" si="214"/>
        <v>0</v>
      </c>
      <c r="BB82" s="50">
        <f t="shared" si="214"/>
        <v>0</v>
      </c>
      <c r="BC82" s="50">
        <f t="shared" si="214"/>
        <v>1.3179250991493718</v>
      </c>
      <c r="BD82" s="50">
        <f t="shared" si="214"/>
        <v>0</v>
      </c>
      <c r="BE82" s="50">
        <f t="shared" ref="BE82:CO82" si="217">BE83+BE85</f>
        <v>0</v>
      </c>
      <c r="BF82" s="50">
        <f t="shared" si="217"/>
        <v>1.3179250991493718</v>
      </c>
      <c r="BG82" s="50">
        <f t="shared" si="217"/>
        <v>0</v>
      </c>
      <c r="BH82" s="50">
        <f t="shared" si="217"/>
        <v>1.3179250991493718</v>
      </c>
      <c r="BI82" s="50">
        <f t="shared" si="217"/>
        <v>0</v>
      </c>
      <c r="BJ82" s="50">
        <f t="shared" si="217"/>
        <v>0</v>
      </c>
      <c r="BK82" s="50">
        <f t="shared" si="217"/>
        <v>1.3179250991493718</v>
      </c>
      <c r="BL82" s="50">
        <f t="shared" si="217"/>
        <v>0</v>
      </c>
      <c r="BM82" s="50">
        <f t="shared" si="217"/>
        <v>0</v>
      </c>
      <c r="BN82" s="50">
        <f t="shared" si="217"/>
        <v>0</v>
      </c>
      <c r="BO82" s="50">
        <f t="shared" si="217"/>
        <v>0</v>
      </c>
      <c r="BP82" s="50">
        <f t="shared" si="217"/>
        <v>0</v>
      </c>
      <c r="BQ82" s="50">
        <f t="shared" si="217"/>
        <v>0</v>
      </c>
      <c r="BR82" s="50">
        <f t="shared" si="217"/>
        <v>0</v>
      </c>
      <c r="BS82" s="50">
        <f t="shared" si="217"/>
        <v>0</v>
      </c>
      <c r="BT82" s="50">
        <f t="shared" si="217"/>
        <v>0</v>
      </c>
      <c r="BU82" s="50">
        <f t="shared" si="217"/>
        <v>0</v>
      </c>
      <c r="BV82" s="50">
        <f t="shared" si="217"/>
        <v>0</v>
      </c>
      <c r="BW82" s="50">
        <f t="shared" si="217"/>
        <v>0</v>
      </c>
      <c r="BX82" s="50">
        <f t="shared" si="217"/>
        <v>0</v>
      </c>
      <c r="BY82" s="50">
        <f t="shared" si="217"/>
        <v>0</v>
      </c>
      <c r="BZ82" s="50">
        <f t="shared" si="217"/>
        <v>0</v>
      </c>
      <c r="CA82" s="50">
        <f t="shared" si="217"/>
        <v>0</v>
      </c>
      <c r="CB82" s="50">
        <f t="shared" si="217"/>
        <v>0</v>
      </c>
      <c r="CC82" s="50">
        <f t="shared" si="217"/>
        <v>0</v>
      </c>
      <c r="CD82" s="50">
        <f t="shared" si="217"/>
        <v>0</v>
      </c>
      <c r="CE82" s="50">
        <f t="shared" si="217"/>
        <v>0</v>
      </c>
      <c r="CF82" s="50">
        <f t="shared" si="217"/>
        <v>0</v>
      </c>
      <c r="CG82" s="50">
        <f t="shared" si="217"/>
        <v>1.3179250991493718</v>
      </c>
      <c r="CH82" s="50">
        <f t="shared" si="217"/>
        <v>0</v>
      </c>
      <c r="CI82" s="50">
        <f t="shared" si="217"/>
        <v>0</v>
      </c>
      <c r="CJ82" s="50">
        <f t="shared" si="217"/>
        <v>1.3179250991493718</v>
      </c>
      <c r="CK82" s="50">
        <f t="shared" ref="CK82:CP82" si="218">CK83+CK85</f>
        <v>0</v>
      </c>
      <c r="CL82" s="50">
        <f t="shared" si="217"/>
        <v>1.3179250991493718</v>
      </c>
      <c r="CM82" s="50">
        <f t="shared" si="217"/>
        <v>0</v>
      </c>
      <c r="CN82" s="50">
        <f t="shared" si="217"/>
        <v>0</v>
      </c>
      <c r="CO82" s="50">
        <f t="shared" si="217"/>
        <v>1.3179250991493718</v>
      </c>
      <c r="CP82" s="50">
        <f t="shared" si="218"/>
        <v>0</v>
      </c>
      <c r="CQ82" s="43"/>
    </row>
    <row r="83" spans="1:201" s="22" customFormat="1" ht="15.75" x14ac:dyDescent="0.2">
      <c r="A83" s="63" t="s">
        <v>76</v>
      </c>
      <c r="B83" s="17" t="s">
        <v>77</v>
      </c>
      <c r="C83" s="18" t="s">
        <v>18</v>
      </c>
      <c r="D83" s="19" t="s">
        <v>19</v>
      </c>
      <c r="E83" s="19" t="s">
        <v>19</v>
      </c>
      <c r="F83" s="19" t="s">
        <v>19</v>
      </c>
      <c r="G83" s="19" t="s">
        <v>19</v>
      </c>
      <c r="H83" s="155">
        <f>SUM(H84)</f>
        <v>0</v>
      </c>
      <c r="I83" s="155">
        <f>SUM(I84)</f>
        <v>0.65800000000000003</v>
      </c>
      <c r="J83" s="52" t="s">
        <v>19</v>
      </c>
      <c r="K83" s="52">
        <f t="shared" ref="K83:CI85" si="219">SUM(K84)</f>
        <v>0</v>
      </c>
      <c r="L83" s="155">
        <f>SUM(L84)</f>
        <v>0.65800000000000003</v>
      </c>
      <c r="M83" s="52">
        <f t="shared" si="219"/>
        <v>0</v>
      </c>
      <c r="N83" s="175">
        <f t="shared" si="219"/>
        <v>0</v>
      </c>
      <c r="O83" s="175">
        <f t="shared" si="219"/>
        <v>0</v>
      </c>
      <c r="P83" s="175">
        <f t="shared" si="219"/>
        <v>1.1576130551999999</v>
      </c>
      <c r="Q83" s="175">
        <f t="shared" si="219"/>
        <v>1.3179250991493718</v>
      </c>
      <c r="R83" s="175">
        <f t="shared" si="219"/>
        <v>1.1576130551999999</v>
      </c>
      <c r="S83" s="175">
        <f t="shared" si="219"/>
        <v>1.3179250991493718</v>
      </c>
      <c r="T83" s="175">
        <f t="shared" si="219"/>
        <v>1.3179250991493718</v>
      </c>
      <c r="U83" s="175">
        <f t="shared" si="219"/>
        <v>1.3179250991493718</v>
      </c>
      <c r="V83" s="175">
        <f t="shared" si="219"/>
        <v>0</v>
      </c>
      <c r="W83" s="175">
        <f t="shared" si="219"/>
        <v>0</v>
      </c>
      <c r="X83" s="175">
        <f t="shared" si="219"/>
        <v>0</v>
      </c>
      <c r="Y83" s="175">
        <f t="shared" si="219"/>
        <v>0.66</v>
      </c>
      <c r="Z83" s="175">
        <f t="shared" si="219"/>
        <v>0</v>
      </c>
      <c r="AA83" s="175">
        <f t="shared" si="219"/>
        <v>0</v>
      </c>
      <c r="AB83" s="175">
        <f t="shared" si="219"/>
        <v>0.66</v>
      </c>
      <c r="AC83" s="175">
        <f t="shared" si="219"/>
        <v>0</v>
      </c>
      <c r="AD83" s="175">
        <f t="shared" si="219"/>
        <v>0</v>
      </c>
      <c r="AE83" s="175">
        <f t="shared" si="219"/>
        <v>0</v>
      </c>
      <c r="AF83" s="175">
        <f t="shared" si="219"/>
        <v>0</v>
      </c>
      <c r="AG83" s="175">
        <f t="shared" si="219"/>
        <v>0</v>
      </c>
      <c r="AH83" s="175">
        <f t="shared" si="219"/>
        <v>0</v>
      </c>
      <c r="AI83" s="175">
        <f t="shared" si="219"/>
        <v>0</v>
      </c>
      <c r="AJ83" s="175">
        <f t="shared" si="219"/>
        <v>0</v>
      </c>
      <c r="AK83" s="175">
        <f t="shared" si="219"/>
        <v>0</v>
      </c>
      <c r="AL83" s="175">
        <f t="shared" si="219"/>
        <v>0</v>
      </c>
      <c r="AM83" s="175">
        <f t="shared" si="219"/>
        <v>0</v>
      </c>
      <c r="AN83" s="175">
        <f t="shared" si="219"/>
        <v>0</v>
      </c>
      <c r="AO83" s="175">
        <f t="shared" si="219"/>
        <v>0</v>
      </c>
      <c r="AP83" s="175">
        <f t="shared" si="219"/>
        <v>0</v>
      </c>
      <c r="AQ83" s="175">
        <f t="shared" si="219"/>
        <v>0</v>
      </c>
      <c r="AR83" s="175">
        <f t="shared" si="219"/>
        <v>0</v>
      </c>
      <c r="AS83" s="175">
        <f t="shared" si="219"/>
        <v>0</v>
      </c>
      <c r="AT83" s="175">
        <f t="shared" si="219"/>
        <v>0</v>
      </c>
      <c r="AU83" s="175">
        <f t="shared" si="219"/>
        <v>0</v>
      </c>
      <c r="AV83" s="175">
        <f t="shared" si="219"/>
        <v>0</v>
      </c>
      <c r="AW83" s="175">
        <f t="shared" si="219"/>
        <v>0</v>
      </c>
      <c r="AX83" s="175">
        <f t="shared" si="219"/>
        <v>0</v>
      </c>
      <c r="AY83" s="175">
        <f t="shared" si="219"/>
        <v>0</v>
      </c>
      <c r="AZ83" s="175">
        <f t="shared" si="219"/>
        <v>0</v>
      </c>
      <c r="BA83" s="175">
        <f t="shared" si="219"/>
        <v>0</v>
      </c>
      <c r="BB83" s="175">
        <f t="shared" si="219"/>
        <v>0</v>
      </c>
      <c r="BC83" s="175">
        <f t="shared" si="219"/>
        <v>1.3179250991493718</v>
      </c>
      <c r="BD83" s="175">
        <f t="shared" si="219"/>
        <v>0</v>
      </c>
      <c r="BE83" s="175">
        <f t="shared" si="219"/>
        <v>0</v>
      </c>
      <c r="BF83" s="175">
        <f t="shared" si="219"/>
        <v>1.3179250991493718</v>
      </c>
      <c r="BG83" s="175">
        <f t="shared" si="219"/>
        <v>0</v>
      </c>
      <c r="BH83" s="175">
        <f t="shared" si="219"/>
        <v>1.3179250991493718</v>
      </c>
      <c r="BI83" s="175">
        <f t="shared" si="219"/>
        <v>0</v>
      </c>
      <c r="BJ83" s="175">
        <f t="shared" si="219"/>
        <v>0</v>
      </c>
      <c r="BK83" s="175">
        <f t="shared" si="219"/>
        <v>1.3179250991493718</v>
      </c>
      <c r="BL83" s="175">
        <f t="shared" si="219"/>
        <v>0</v>
      </c>
      <c r="BM83" s="175">
        <f t="shared" si="219"/>
        <v>0</v>
      </c>
      <c r="BN83" s="175">
        <f t="shared" si="219"/>
        <v>0</v>
      </c>
      <c r="BO83" s="175">
        <f t="shared" si="219"/>
        <v>0</v>
      </c>
      <c r="BP83" s="175">
        <f t="shared" si="219"/>
        <v>0</v>
      </c>
      <c r="BQ83" s="175">
        <f t="shared" si="219"/>
        <v>0</v>
      </c>
      <c r="BR83" s="175">
        <f t="shared" si="219"/>
        <v>0</v>
      </c>
      <c r="BS83" s="175">
        <f t="shared" si="219"/>
        <v>0</v>
      </c>
      <c r="BT83" s="175">
        <f t="shared" si="219"/>
        <v>0</v>
      </c>
      <c r="BU83" s="175">
        <f t="shared" si="219"/>
        <v>0</v>
      </c>
      <c r="BV83" s="175">
        <f t="shared" si="219"/>
        <v>0</v>
      </c>
      <c r="BW83" s="175">
        <f t="shared" si="219"/>
        <v>0</v>
      </c>
      <c r="BX83" s="175">
        <f t="shared" si="219"/>
        <v>0</v>
      </c>
      <c r="BY83" s="175">
        <f t="shared" si="219"/>
        <v>0</v>
      </c>
      <c r="BZ83" s="175">
        <f t="shared" si="219"/>
        <v>0</v>
      </c>
      <c r="CA83" s="175">
        <f t="shared" si="219"/>
        <v>0</v>
      </c>
      <c r="CB83" s="175">
        <f t="shared" si="219"/>
        <v>0</v>
      </c>
      <c r="CC83" s="175">
        <f t="shared" si="219"/>
        <v>0</v>
      </c>
      <c r="CD83" s="175">
        <f t="shared" si="219"/>
        <v>0</v>
      </c>
      <c r="CE83" s="175">
        <f t="shared" si="219"/>
        <v>0</v>
      </c>
      <c r="CF83" s="175">
        <f t="shared" si="219"/>
        <v>0</v>
      </c>
      <c r="CG83" s="175">
        <f t="shared" si="219"/>
        <v>1.3179250991493718</v>
      </c>
      <c r="CH83" s="175">
        <f t="shared" si="219"/>
        <v>0</v>
      </c>
      <c r="CI83" s="175">
        <f t="shared" si="219"/>
        <v>0</v>
      </c>
      <c r="CJ83" s="175">
        <f t="shared" ref="CJ83:CP83" si="220">SUM(CJ84)</f>
        <v>1.3179250991493718</v>
      </c>
      <c r="CK83" s="175">
        <f t="shared" si="220"/>
        <v>0</v>
      </c>
      <c r="CL83" s="175">
        <f t="shared" si="220"/>
        <v>1.3179250991493718</v>
      </c>
      <c r="CM83" s="175">
        <f t="shared" si="220"/>
        <v>0</v>
      </c>
      <c r="CN83" s="175">
        <f t="shared" si="220"/>
        <v>0</v>
      </c>
      <c r="CO83" s="175">
        <f t="shared" si="220"/>
        <v>1.3179250991493718</v>
      </c>
      <c r="CP83" s="175">
        <f t="shared" si="220"/>
        <v>0</v>
      </c>
      <c r="CQ83" s="52"/>
      <c r="CR83" s="78"/>
      <c r="CS83" s="78"/>
      <c r="CT83" s="78"/>
      <c r="CU83" s="78"/>
      <c r="CV83" s="78"/>
      <c r="CW83" s="78"/>
      <c r="CX83" s="78"/>
      <c r="CY83" s="78"/>
      <c r="CZ83" s="78"/>
      <c r="DA83" s="78"/>
      <c r="DB83" s="78"/>
      <c r="DC83" s="78"/>
      <c r="DD83" s="78"/>
      <c r="DE83" s="78"/>
      <c r="DF83" s="78"/>
      <c r="DG83" s="78"/>
      <c r="DH83" s="78"/>
      <c r="DI83" s="78"/>
      <c r="DJ83" s="78"/>
      <c r="DK83" s="78"/>
      <c r="DL83" s="78"/>
      <c r="DM83" s="78"/>
      <c r="DN83" s="78"/>
      <c r="DO83" s="78"/>
      <c r="DP83" s="78"/>
      <c r="DQ83" s="78"/>
      <c r="DR83" s="78"/>
      <c r="DS83" s="78"/>
      <c r="DT83" s="78"/>
      <c r="DU83" s="78"/>
      <c r="DV83" s="78"/>
      <c r="DW83" s="78"/>
      <c r="DX83" s="78"/>
      <c r="DY83" s="78"/>
      <c r="DZ83" s="78"/>
      <c r="EA83" s="78"/>
      <c r="EB83" s="78"/>
      <c r="EC83" s="78"/>
      <c r="ED83" s="78"/>
      <c r="EE83" s="78"/>
      <c r="EF83" s="78"/>
      <c r="EG83" s="78"/>
      <c r="EH83" s="78"/>
      <c r="EI83" s="78"/>
      <c r="EJ83" s="78"/>
      <c r="EK83" s="78"/>
      <c r="EL83" s="78"/>
      <c r="EM83" s="78"/>
      <c r="EN83" s="78"/>
      <c r="EO83" s="78"/>
      <c r="EP83" s="78"/>
      <c r="EQ83" s="78"/>
      <c r="ER83" s="78"/>
      <c r="ES83" s="78"/>
      <c r="ET83" s="78"/>
      <c r="EU83" s="78"/>
      <c r="EV83" s="78"/>
      <c r="EW83" s="78"/>
      <c r="EX83" s="78"/>
      <c r="EY83" s="78"/>
      <c r="EZ83" s="78"/>
      <c r="FA83" s="78"/>
      <c r="FB83" s="78"/>
      <c r="FC83" s="78"/>
      <c r="FD83" s="78"/>
      <c r="FE83" s="78"/>
      <c r="FF83" s="78"/>
      <c r="FG83" s="78"/>
      <c r="FH83" s="78"/>
      <c r="FI83" s="78"/>
      <c r="FJ83" s="78"/>
      <c r="FK83" s="78"/>
      <c r="FL83" s="78"/>
      <c r="FM83" s="78"/>
      <c r="FN83" s="78"/>
      <c r="FO83" s="78"/>
      <c r="FP83" s="78"/>
      <c r="FQ83" s="78"/>
      <c r="FR83" s="78"/>
      <c r="FS83" s="78"/>
      <c r="FT83" s="78"/>
      <c r="FU83" s="78"/>
      <c r="FV83" s="78"/>
      <c r="FW83" s="78"/>
      <c r="FX83" s="78"/>
      <c r="FY83" s="78"/>
      <c r="FZ83" s="78"/>
      <c r="GA83" s="78"/>
      <c r="GB83" s="78"/>
      <c r="GC83" s="78"/>
      <c r="GD83" s="78"/>
      <c r="GE83" s="78"/>
      <c r="GF83" s="78"/>
      <c r="GG83" s="78"/>
      <c r="GH83" s="78"/>
      <c r="GI83" s="78"/>
      <c r="GJ83" s="78"/>
      <c r="GK83" s="78"/>
      <c r="GL83" s="78"/>
      <c r="GM83" s="78"/>
      <c r="GN83" s="78"/>
      <c r="GO83" s="78"/>
      <c r="GP83" s="78"/>
      <c r="GQ83" s="78"/>
      <c r="GR83" s="78"/>
      <c r="GS83" s="78"/>
    </row>
    <row r="84" spans="1:201" s="77" customFormat="1" ht="46.5" customHeight="1" x14ac:dyDescent="0.2">
      <c r="A84" s="64" t="s">
        <v>78</v>
      </c>
      <c r="B84" s="114" t="s">
        <v>144</v>
      </c>
      <c r="C84" s="115" t="s">
        <v>143</v>
      </c>
      <c r="D84" s="74" t="s">
        <v>46</v>
      </c>
      <c r="E84" s="80">
        <v>2023</v>
      </c>
      <c r="F84" s="80">
        <v>2023</v>
      </c>
      <c r="G84" s="80" t="s">
        <v>145</v>
      </c>
      <c r="H84" s="73">
        <v>0</v>
      </c>
      <c r="I84" s="119">
        <v>0.65800000000000003</v>
      </c>
      <c r="J84" s="177" t="s">
        <v>148</v>
      </c>
      <c r="K84" s="74" t="s">
        <v>19</v>
      </c>
      <c r="L84" s="119">
        <v>0.65800000000000003</v>
      </c>
      <c r="M84" s="177" t="s">
        <v>148</v>
      </c>
      <c r="N84" s="92">
        <v>0</v>
      </c>
      <c r="O84" s="92">
        <v>0</v>
      </c>
      <c r="P84" s="166">
        <f>[1]КТП!$G$5/1000*1.2</f>
        <v>1.1576130551999999</v>
      </c>
      <c r="Q84" s="166">
        <f>[1]КТП!$I$5/1000*1.2</f>
        <v>1.3179250991493718</v>
      </c>
      <c r="R84" s="92">
        <v>1.1576130551999999</v>
      </c>
      <c r="S84" s="92">
        <v>1.3179250991493718</v>
      </c>
      <c r="T84" s="166">
        <f>Q84</f>
        <v>1.3179250991493718</v>
      </c>
      <c r="U84" s="166">
        <f>T84</f>
        <v>1.3179250991493718</v>
      </c>
      <c r="V84" s="92">
        <v>0</v>
      </c>
      <c r="W84" s="92">
        <v>0</v>
      </c>
      <c r="X84" s="92">
        <v>0</v>
      </c>
      <c r="Y84" s="168">
        <f>Z84+AA84+AB84+AC84</f>
        <v>0.66</v>
      </c>
      <c r="Z84" s="162">
        <v>0</v>
      </c>
      <c r="AA84" s="162">
        <v>0</v>
      </c>
      <c r="AB84" s="168">
        <v>0.66</v>
      </c>
      <c r="AC84" s="163">
        <v>0</v>
      </c>
      <c r="AD84" s="168">
        <f>AE84+AF84+AG84+AH84</f>
        <v>0</v>
      </c>
      <c r="AE84" s="162">
        <v>0</v>
      </c>
      <c r="AF84" s="162">
        <v>0</v>
      </c>
      <c r="AG84" s="169">
        <v>0</v>
      </c>
      <c r="AH84" s="163">
        <v>0</v>
      </c>
      <c r="AI84" s="92">
        <f>AJ84+AK84+AL84+AM84</f>
        <v>0</v>
      </c>
      <c r="AJ84" s="162">
        <v>0</v>
      </c>
      <c r="AK84" s="162">
        <v>0</v>
      </c>
      <c r="AL84" s="92">
        <v>0</v>
      </c>
      <c r="AM84" s="163">
        <v>0</v>
      </c>
      <c r="AN84" s="92">
        <f>AO84+AP84+AQ84+AR84</f>
        <v>0</v>
      </c>
      <c r="AO84" s="162">
        <v>0</v>
      </c>
      <c r="AP84" s="162">
        <v>0</v>
      </c>
      <c r="AQ84" s="163">
        <v>0</v>
      </c>
      <c r="AR84" s="163">
        <v>0</v>
      </c>
      <c r="AS84" s="92">
        <v>0</v>
      </c>
      <c r="AT84" s="162">
        <v>0</v>
      </c>
      <c r="AU84" s="162">
        <v>0</v>
      </c>
      <c r="AV84" s="92">
        <v>0</v>
      </c>
      <c r="AW84" s="163">
        <v>0</v>
      </c>
      <c r="AX84" s="92">
        <f>AY84+AZ84+BA84+BB84</f>
        <v>0</v>
      </c>
      <c r="AY84" s="162">
        <v>0</v>
      </c>
      <c r="AZ84" s="162">
        <v>0</v>
      </c>
      <c r="BA84" s="163">
        <v>0</v>
      </c>
      <c r="BB84" s="163">
        <v>0</v>
      </c>
      <c r="BC84" s="166">
        <f>BD84+BE84+BF84+BG84</f>
        <v>1.3179250991493718</v>
      </c>
      <c r="BD84" s="162">
        <v>0</v>
      </c>
      <c r="BE84" s="162">
        <v>0</v>
      </c>
      <c r="BF84" s="166">
        <v>1.3179250991493718</v>
      </c>
      <c r="BG84" s="163">
        <v>0</v>
      </c>
      <c r="BH84" s="166">
        <f>BI84+BJ84+BK84+BL84</f>
        <v>1.3179250991493718</v>
      </c>
      <c r="BI84" s="162">
        <v>0</v>
      </c>
      <c r="BJ84" s="162">
        <v>0</v>
      </c>
      <c r="BK84" s="166">
        <v>1.3179250991493718</v>
      </c>
      <c r="BL84" s="163">
        <v>0</v>
      </c>
      <c r="BM84" s="92">
        <v>0</v>
      </c>
      <c r="BN84" s="162">
        <v>0</v>
      </c>
      <c r="BO84" s="162">
        <v>0</v>
      </c>
      <c r="BP84" s="92">
        <v>0</v>
      </c>
      <c r="BQ84" s="163">
        <v>0</v>
      </c>
      <c r="BR84" s="92">
        <f>BS84+BT84+BU84+BV84</f>
        <v>0</v>
      </c>
      <c r="BS84" s="162">
        <v>0</v>
      </c>
      <c r="BT84" s="162">
        <v>0</v>
      </c>
      <c r="BU84" s="163">
        <v>0</v>
      </c>
      <c r="BV84" s="163">
        <v>0</v>
      </c>
      <c r="BW84" s="92">
        <f>BX84+BY84+BZ84+CA84</f>
        <v>0</v>
      </c>
      <c r="BX84" s="162">
        <v>0</v>
      </c>
      <c r="BY84" s="162">
        <v>0</v>
      </c>
      <c r="BZ84" s="92">
        <v>0</v>
      </c>
      <c r="CA84" s="163">
        <v>0</v>
      </c>
      <c r="CB84" s="92">
        <f>CC84+CD84+CE84+CF84</f>
        <v>0</v>
      </c>
      <c r="CC84" s="162">
        <v>0</v>
      </c>
      <c r="CD84" s="162">
        <v>0</v>
      </c>
      <c r="CE84" s="163">
        <v>0</v>
      </c>
      <c r="CF84" s="163">
        <v>0</v>
      </c>
      <c r="CG84" s="92">
        <f t="shared" ref="CG84" si="221">CH84+CI84+CJ84+CK84</f>
        <v>1.3179250991493718</v>
      </c>
      <c r="CH84" s="165">
        <f>BX84+BN84+BD84+AT84+Z84</f>
        <v>0</v>
      </c>
      <c r="CI84" s="165">
        <f>BY84+BO84+BE84+AU84+AA84</f>
        <v>0</v>
      </c>
      <c r="CJ84" s="165">
        <f>BZ84+BP84+BF84+AV84+AL84</f>
        <v>1.3179250991493718</v>
      </c>
      <c r="CK84" s="165">
        <f>CA84+BQ84+BG84+AW84+AC84</f>
        <v>0</v>
      </c>
      <c r="CL84" s="92">
        <f>CM84+CN84+CO84+CP84</f>
        <v>1.3179250991493718</v>
      </c>
      <c r="CM84" s="165">
        <f>CC84+BS84+BI84+AY84+AE84</f>
        <v>0</v>
      </c>
      <c r="CN84" s="165">
        <f>CD84+BT84+BJ84+AZ84+AF84</f>
        <v>0</v>
      </c>
      <c r="CO84" s="165">
        <f>CE84+BU84+BK84+BA84+AQ84</f>
        <v>1.3179250991493718</v>
      </c>
      <c r="CP84" s="165">
        <f>CF84+BV84+BL84+BB84+AH84</f>
        <v>0</v>
      </c>
      <c r="CQ84" s="74" t="s">
        <v>145</v>
      </c>
      <c r="CR84" s="78"/>
      <c r="CS84" s="78"/>
      <c r="CT84" s="78"/>
      <c r="CU84" s="78"/>
      <c r="CV84" s="78"/>
      <c r="CW84" s="78"/>
      <c r="CX84" s="78"/>
      <c r="CY84" s="78"/>
      <c r="CZ84" s="78"/>
      <c r="DA84" s="78"/>
      <c r="DB84" s="78"/>
      <c r="DC84" s="78"/>
      <c r="DD84" s="78"/>
      <c r="DE84" s="78"/>
      <c r="DF84" s="78"/>
      <c r="DG84" s="78"/>
      <c r="DH84" s="78"/>
      <c r="DI84" s="78"/>
      <c r="DJ84" s="78"/>
      <c r="DK84" s="78"/>
      <c r="DL84" s="78"/>
      <c r="DM84" s="78"/>
      <c r="DN84" s="78"/>
      <c r="DO84" s="78"/>
      <c r="DP84" s="78"/>
      <c r="DQ84" s="78"/>
      <c r="DR84" s="78"/>
      <c r="DS84" s="78"/>
      <c r="DT84" s="78"/>
      <c r="DU84" s="78"/>
      <c r="DV84" s="78"/>
      <c r="DW84" s="78"/>
      <c r="DX84" s="78"/>
      <c r="DY84" s="78"/>
      <c r="DZ84" s="78"/>
      <c r="EA84" s="78"/>
      <c r="EB84" s="78"/>
      <c r="EC84" s="78"/>
      <c r="ED84" s="78"/>
      <c r="EE84" s="78"/>
      <c r="EF84" s="78"/>
      <c r="EG84" s="78"/>
      <c r="EH84" s="78"/>
      <c r="EI84" s="78"/>
      <c r="EJ84" s="78"/>
      <c r="EK84" s="78"/>
      <c r="EL84" s="78"/>
      <c r="EM84" s="78"/>
      <c r="EN84" s="78"/>
      <c r="EO84" s="78"/>
      <c r="EP84" s="78"/>
      <c r="EQ84" s="78"/>
      <c r="ER84" s="78"/>
      <c r="ES84" s="78"/>
      <c r="ET84" s="78"/>
      <c r="EU84" s="78"/>
      <c r="EV84" s="78"/>
      <c r="EW84" s="78"/>
      <c r="EX84" s="78"/>
      <c r="EY84" s="78"/>
      <c r="EZ84" s="78"/>
      <c r="FA84" s="78"/>
      <c r="FB84" s="78"/>
      <c r="FC84" s="78"/>
      <c r="FD84" s="78"/>
      <c r="FE84" s="78"/>
      <c r="FF84" s="78"/>
      <c r="FG84" s="78"/>
      <c r="FH84" s="78"/>
      <c r="FI84" s="78"/>
      <c r="FJ84" s="78"/>
      <c r="FK84" s="78"/>
      <c r="FL84" s="78"/>
      <c r="FM84" s="78"/>
      <c r="FN84" s="78"/>
      <c r="FO84" s="78"/>
      <c r="FP84" s="78"/>
      <c r="FQ84" s="78"/>
      <c r="FR84" s="78"/>
      <c r="FS84" s="78"/>
      <c r="FT84" s="78"/>
      <c r="FU84" s="78"/>
      <c r="FV84" s="78"/>
      <c r="FW84" s="78"/>
      <c r="FX84" s="78"/>
      <c r="FY84" s="78"/>
      <c r="FZ84" s="78"/>
      <c r="GA84" s="78"/>
      <c r="GB84" s="78"/>
      <c r="GC84" s="78"/>
      <c r="GD84" s="78"/>
      <c r="GE84" s="78"/>
      <c r="GF84" s="78"/>
      <c r="GG84" s="78"/>
      <c r="GH84" s="78"/>
      <c r="GI84" s="78"/>
      <c r="GJ84" s="78"/>
      <c r="GK84" s="78"/>
      <c r="GL84" s="78"/>
      <c r="GM84" s="78"/>
      <c r="GN84" s="78"/>
      <c r="GO84" s="78"/>
      <c r="GP84" s="78"/>
      <c r="GQ84" s="78"/>
      <c r="GR84" s="78"/>
      <c r="GS84" s="78"/>
    </row>
    <row r="85" spans="1:201" s="22" customFormat="1" ht="15.75" x14ac:dyDescent="0.2">
      <c r="A85" s="63" t="s">
        <v>79</v>
      </c>
      <c r="B85" s="17" t="s">
        <v>80</v>
      </c>
      <c r="C85" s="18" t="s">
        <v>18</v>
      </c>
      <c r="D85" s="19" t="s">
        <v>19</v>
      </c>
      <c r="E85" s="19" t="s">
        <v>19</v>
      </c>
      <c r="F85" s="19" t="s">
        <v>19</v>
      </c>
      <c r="G85" s="19" t="s">
        <v>19</v>
      </c>
      <c r="H85" s="155">
        <f>H86+H87</f>
        <v>0</v>
      </c>
      <c r="I85" s="155">
        <f>I86+I87</f>
        <v>0</v>
      </c>
      <c r="J85" s="52" t="s">
        <v>19</v>
      </c>
      <c r="K85" s="52" t="s">
        <v>19</v>
      </c>
      <c r="L85" s="155">
        <f>L86+L87</f>
        <v>0</v>
      </c>
      <c r="M85" s="52" t="s">
        <v>19</v>
      </c>
      <c r="N85" s="175">
        <f t="shared" ref="N85:CI85" si="222">N86+N87</f>
        <v>0</v>
      </c>
      <c r="O85" s="175">
        <f t="shared" si="222"/>
        <v>0</v>
      </c>
      <c r="P85" s="175">
        <f t="shared" si="222"/>
        <v>0</v>
      </c>
      <c r="Q85" s="175">
        <f t="shared" si="222"/>
        <v>0</v>
      </c>
      <c r="R85" s="175">
        <f t="shared" si="219"/>
        <v>0</v>
      </c>
      <c r="S85" s="175">
        <f t="shared" si="219"/>
        <v>0</v>
      </c>
      <c r="T85" s="175">
        <f t="shared" si="222"/>
        <v>0</v>
      </c>
      <c r="U85" s="175">
        <f t="shared" ref="U85" si="223">U86+U87</f>
        <v>0</v>
      </c>
      <c r="V85" s="175">
        <f t="shared" si="222"/>
        <v>0</v>
      </c>
      <c r="W85" s="175">
        <f t="shared" si="222"/>
        <v>0</v>
      </c>
      <c r="X85" s="175">
        <f t="shared" si="222"/>
        <v>0</v>
      </c>
      <c r="Y85" s="175">
        <f t="shared" si="222"/>
        <v>0</v>
      </c>
      <c r="Z85" s="175">
        <f t="shared" si="222"/>
        <v>0</v>
      </c>
      <c r="AA85" s="175">
        <f t="shared" si="222"/>
        <v>0</v>
      </c>
      <c r="AB85" s="175">
        <f t="shared" si="222"/>
        <v>0</v>
      </c>
      <c r="AC85" s="175">
        <f t="shared" si="222"/>
        <v>0</v>
      </c>
      <c r="AD85" s="175">
        <f t="shared" si="222"/>
        <v>0</v>
      </c>
      <c r="AE85" s="175">
        <f t="shared" si="222"/>
        <v>0</v>
      </c>
      <c r="AF85" s="175">
        <f t="shared" si="222"/>
        <v>0</v>
      </c>
      <c r="AG85" s="175">
        <f t="shared" si="222"/>
        <v>0</v>
      </c>
      <c r="AH85" s="175">
        <f t="shared" si="222"/>
        <v>0</v>
      </c>
      <c r="AI85" s="175">
        <f t="shared" si="222"/>
        <v>0</v>
      </c>
      <c r="AJ85" s="175">
        <f t="shared" si="222"/>
        <v>0</v>
      </c>
      <c r="AK85" s="175">
        <f t="shared" si="222"/>
        <v>0</v>
      </c>
      <c r="AL85" s="175">
        <f t="shared" si="222"/>
        <v>0</v>
      </c>
      <c r="AM85" s="175">
        <f t="shared" si="222"/>
        <v>0</v>
      </c>
      <c r="AN85" s="175">
        <f t="shared" si="222"/>
        <v>0</v>
      </c>
      <c r="AO85" s="175">
        <f t="shared" si="222"/>
        <v>0</v>
      </c>
      <c r="AP85" s="175">
        <f t="shared" si="222"/>
        <v>0</v>
      </c>
      <c r="AQ85" s="175">
        <f t="shared" si="222"/>
        <v>0</v>
      </c>
      <c r="AR85" s="175">
        <f t="shared" si="222"/>
        <v>0</v>
      </c>
      <c r="AS85" s="175">
        <f t="shared" si="222"/>
        <v>0</v>
      </c>
      <c r="AT85" s="175">
        <f t="shared" si="222"/>
        <v>0</v>
      </c>
      <c r="AU85" s="175">
        <f t="shared" si="222"/>
        <v>0</v>
      </c>
      <c r="AV85" s="175">
        <f t="shared" si="222"/>
        <v>0</v>
      </c>
      <c r="AW85" s="175">
        <f t="shared" si="222"/>
        <v>0</v>
      </c>
      <c r="AX85" s="175">
        <f t="shared" si="222"/>
        <v>0</v>
      </c>
      <c r="AY85" s="175">
        <f t="shared" si="222"/>
        <v>0</v>
      </c>
      <c r="AZ85" s="175">
        <f t="shared" si="222"/>
        <v>0</v>
      </c>
      <c r="BA85" s="175">
        <f t="shared" si="222"/>
        <v>0</v>
      </c>
      <c r="BB85" s="175">
        <f t="shared" si="222"/>
        <v>0</v>
      </c>
      <c r="BC85" s="175">
        <f t="shared" si="222"/>
        <v>0</v>
      </c>
      <c r="BD85" s="175">
        <f t="shared" si="222"/>
        <v>0</v>
      </c>
      <c r="BE85" s="175">
        <f t="shared" si="222"/>
        <v>0</v>
      </c>
      <c r="BF85" s="175">
        <f t="shared" si="222"/>
        <v>0</v>
      </c>
      <c r="BG85" s="175">
        <f t="shared" si="222"/>
        <v>0</v>
      </c>
      <c r="BH85" s="175">
        <f t="shared" si="222"/>
        <v>0</v>
      </c>
      <c r="BI85" s="175">
        <f t="shared" si="222"/>
        <v>0</v>
      </c>
      <c r="BJ85" s="175">
        <f t="shared" si="222"/>
        <v>0</v>
      </c>
      <c r="BK85" s="175">
        <f t="shared" si="222"/>
        <v>0</v>
      </c>
      <c r="BL85" s="175">
        <f t="shared" si="222"/>
        <v>0</v>
      </c>
      <c r="BM85" s="175">
        <f t="shared" si="222"/>
        <v>0</v>
      </c>
      <c r="BN85" s="175">
        <f t="shared" si="222"/>
        <v>0</v>
      </c>
      <c r="BO85" s="175">
        <f t="shared" si="222"/>
        <v>0</v>
      </c>
      <c r="BP85" s="175">
        <f t="shared" si="222"/>
        <v>0</v>
      </c>
      <c r="BQ85" s="175">
        <f t="shared" si="222"/>
        <v>0</v>
      </c>
      <c r="BR85" s="175">
        <f t="shared" si="222"/>
        <v>0</v>
      </c>
      <c r="BS85" s="175">
        <f t="shared" si="222"/>
        <v>0</v>
      </c>
      <c r="BT85" s="175">
        <f t="shared" si="222"/>
        <v>0</v>
      </c>
      <c r="BU85" s="175">
        <f t="shared" si="222"/>
        <v>0</v>
      </c>
      <c r="BV85" s="175">
        <f t="shared" si="222"/>
        <v>0</v>
      </c>
      <c r="BW85" s="175">
        <f t="shared" si="222"/>
        <v>0</v>
      </c>
      <c r="BX85" s="175">
        <f t="shared" si="222"/>
        <v>0</v>
      </c>
      <c r="BY85" s="175">
        <f t="shared" si="222"/>
        <v>0</v>
      </c>
      <c r="BZ85" s="175">
        <f t="shared" si="222"/>
        <v>0</v>
      </c>
      <c r="CA85" s="175">
        <f t="shared" si="222"/>
        <v>0</v>
      </c>
      <c r="CB85" s="175">
        <f t="shared" si="222"/>
        <v>0</v>
      </c>
      <c r="CC85" s="175">
        <f t="shared" si="222"/>
        <v>0</v>
      </c>
      <c r="CD85" s="175">
        <f t="shared" si="222"/>
        <v>0</v>
      </c>
      <c r="CE85" s="175">
        <f t="shared" si="222"/>
        <v>0</v>
      </c>
      <c r="CF85" s="175">
        <f t="shared" si="222"/>
        <v>0</v>
      </c>
      <c r="CG85" s="175">
        <f t="shared" si="222"/>
        <v>0</v>
      </c>
      <c r="CH85" s="175">
        <f t="shared" si="222"/>
        <v>0</v>
      </c>
      <c r="CI85" s="175">
        <f t="shared" si="222"/>
        <v>0</v>
      </c>
      <c r="CJ85" s="175">
        <f t="shared" ref="CJ85:CP85" si="224">CJ86+CJ87</f>
        <v>0</v>
      </c>
      <c r="CK85" s="175">
        <f t="shared" si="224"/>
        <v>0</v>
      </c>
      <c r="CL85" s="175">
        <f t="shared" si="224"/>
        <v>0</v>
      </c>
      <c r="CM85" s="175">
        <f t="shared" si="224"/>
        <v>0</v>
      </c>
      <c r="CN85" s="175">
        <f t="shared" si="224"/>
        <v>0</v>
      </c>
      <c r="CO85" s="175">
        <f t="shared" si="224"/>
        <v>0</v>
      </c>
      <c r="CP85" s="175">
        <f t="shared" si="224"/>
        <v>0</v>
      </c>
      <c r="CQ85" s="52" t="s">
        <v>145</v>
      </c>
      <c r="CR85" s="78"/>
      <c r="CS85" s="78"/>
      <c r="CT85" s="78"/>
      <c r="CU85" s="78"/>
      <c r="CV85" s="78"/>
      <c r="CW85" s="78"/>
      <c r="CX85" s="78"/>
      <c r="CY85" s="78"/>
      <c r="CZ85" s="78"/>
      <c r="DA85" s="78"/>
      <c r="DB85" s="78"/>
      <c r="DC85" s="78"/>
      <c r="DD85" s="78"/>
      <c r="DE85" s="78"/>
      <c r="DF85" s="78"/>
      <c r="DG85" s="78"/>
      <c r="DH85" s="78"/>
      <c r="DI85" s="78"/>
      <c r="DJ85" s="78"/>
      <c r="DK85" s="78"/>
      <c r="DL85" s="78"/>
      <c r="DM85" s="78"/>
      <c r="DN85" s="78"/>
      <c r="DO85" s="78"/>
      <c r="DP85" s="78"/>
      <c r="DQ85" s="78"/>
      <c r="DR85" s="78"/>
      <c r="DS85" s="78"/>
      <c r="DT85" s="78"/>
      <c r="DU85" s="78"/>
      <c r="DV85" s="78"/>
      <c r="DW85" s="78"/>
      <c r="DX85" s="78"/>
      <c r="DY85" s="78"/>
      <c r="DZ85" s="78"/>
      <c r="EA85" s="78"/>
      <c r="EB85" s="78"/>
      <c r="EC85" s="78"/>
      <c r="ED85" s="78"/>
      <c r="EE85" s="78"/>
      <c r="EF85" s="78"/>
      <c r="EG85" s="78"/>
      <c r="EH85" s="78"/>
      <c r="EI85" s="78"/>
      <c r="EJ85" s="78"/>
      <c r="EK85" s="78"/>
      <c r="EL85" s="78"/>
      <c r="EM85" s="78"/>
      <c r="EN85" s="78"/>
      <c r="EO85" s="78"/>
      <c r="EP85" s="78"/>
      <c r="EQ85" s="78"/>
      <c r="ER85" s="78"/>
      <c r="ES85" s="78"/>
      <c r="ET85" s="78"/>
      <c r="EU85" s="78"/>
      <c r="EV85" s="78"/>
      <c r="EW85" s="78"/>
      <c r="EX85" s="78"/>
      <c r="EY85" s="78"/>
      <c r="EZ85" s="78"/>
      <c r="FA85" s="78"/>
      <c r="FB85" s="78"/>
      <c r="FC85" s="78"/>
      <c r="FD85" s="78"/>
      <c r="FE85" s="78"/>
      <c r="FF85" s="78"/>
      <c r="FG85" s="78"/>
      <c r="FH85" s="78"/>
      <c r="FI85" s="78"/>
      <c r="FJ85" s="78"/>
      <c r="FK85" s="78"/>
      <c r="FL85" s="78"/>
      <c r="FM85" s="78"/>
      <c r="FN85" s="78"/>
      <c r="FO85" s="78"/>
      <c r="FP85" s="78"/>
      <c r="FQ85" s="78"/>
      <c r="FR85" s="78"/>
      <c r="FS85" s="78"/>
      <c r="FT85" s="78"/>
      <c r="FU85" s="78"/>
      <c r="FV85" s="78"/>
      <c r="FW85" s="78"/>
      <c r="FX85" s="78"/>
      <c r="FY85" s="78"/>
      <c r="FZ85" s="78"/>
      <c r="GA85" s="78"/>
      <c r="GB85" s="78"/>
      <c r="GC85" s="78"/>
      <c r="GD85" s="78"/>
      <c r="GE85" s="78"/>
      <c r="GF85" s="78"/>
      <c r="GG85" s="78"/>
      <c r="GH85" s="78"/>
      <c r="GI85" s="78"/>
      <c r="GJ85" s="78"/>
      <c r="GK85" s="78"/>
      <c r="GL85" s="78"/>
      <c r="GM85" s="78"/>
      <c r="GN85" s="78"/>
      <c r="GO85" s="78"/>
      <c r="GP85" s="78"/>
      <c r="GQ85" s="78"/>
      <c r="GR85" s="78"/>
      <c r="GS85" s="78"/>
    </row>
    <row r="86" spans="1:201" s="78" customFormat="1" ht="9.75" customHeight="1" x14ac:dyDescent="0.2">
      <c r="A86" s="123"/>
      <c r="B86" s="93"/>
      <c r="C86" s="79"/>
      <c r="D86" s="74"/>
      <c r="E86" s="80"/>
      <c r="F86" s="80"/>
      <c r="G86" s="80"/>
      <c r="H86" s="73"/>
      <c r="I86" s="73"/>
      <c r="J86" s="74"/>
      <c r="K86" s="74"/>
      <c r="L86" s="73"/>
      <c r="M86" s="74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162"/>
      <c r="AA86" s="162"/>
      <c r="AB86" s="92"/>
      <c r="AC86" s="163"/>
      <c r="AD86" s="92"/>
      <c r="AE86" s="162"/>
      <c r="AF86" s="162"/>
      <c r="AG86" s="163"/>
      <c r="AH86" s="163"/>
      <c r="AI86" s="92"/>
      <c r="AJ86" s="162"/>
      <c r="AK86" s="162"/>
      <c r="AL86" s="92"/>
      <c r="AM86" s="163"/>
      <c r="AN86" s="92"/>
      <c r="AO86" s="162"/>
      <c r="AP86" s="162"/>
      <c r="AQ86" s="163"/>
      <c r="AR86" s="163"/>
      <c r="AS86" s="92"/>
      <c r="AT86" s="162"/>
      <c r="AU86" s="162"/>
      <c r="AV86" s="92"/>
      <c r="AW86" s="163"/>
      <c r="AX86" s="92"/>
      <c r="AY86" s="162"/>
      <c r="AZ86" s="162"/>
      <c r="BA86" s="163"/>
      <c r="BB86" s="163"/>
      <c r="BC86" s="92"/>
      <c r="BD86" s="162"/>
      <c r="BE86" s="162"/>
      <c r="BF86" s="92"/>
      <c r="BG86" s="163"/>
      <c r="BH86" s="92"/>
      <c r="BI86" s="162"/>
      <c r="BJ86" s="162"/>
      <c r="BK86" s="163"/>
      <c r="BL86" s="163"/>
      <c r="BM86" s="92"/>
      <c r="BN86" s="162"/>
      <c r="BO86" s="162"/>
      <c r="BP86" s="92"/>
      <c r="BQ86" s="163"/>
      <c r="BR86" s="92"/>
      <c r="BS86" s="162"/>
      <c r="BT86" s="162"/>
      <c r="BU86" s="163"/>
      <c r="BV86" s="163"/>
      <c r="BW86" s="92"/>
      <c r="BX86" s="162"/>
      <c r="BY86" s="162"/>
      <c r="BZ86" s="92"/>
      <c r="CA86" s="163"/>
      <c r="CB86" s="92"/>
      <c r="CC86" s="162"/>
      <c r="CD86" s="162"/>
      <c r="CE86" s="163"/>
      <c r="CF86" s="163"/>
      <c r="CG86" s="92"/>
      <c r="CH86" s="162"/>
      <c r="CI86" s="162"/>
      <c r="CJ86" s="162"/>
      <c r="CK86" s="162"/>
      <c r="CL86" s="92"/>
      <c r="CM86" s="162"/>
      <c r="CN86" s="162"/>
      <c r="CO86" s="162"/>
      <c r="CP86" s="162"/>
      <c r="CQ86" s="74"/>
    </row>
    <row r="87" spans="1:201" s="78" customFormat="1" ht="8.25" customHeight="1" x14ac:dyDescent="0.2">
      <c r="A87" s="123"/>
      <c r="B87" s="93"/>
      <c r="C87" s="79"/>
      <c r="D87" s="74"/>
      <c r="E87" s="80"/>
      <c r="F87" s="80"/>
      <c r="G87" s="80"/>
      <c r="H87" s="73"/>
      <c r="I87" s="73"/>
      <c r="J87" s="74"/>
      <c r="K87" s="74"/>
      <c r="L87" s="73"/>
      <c r="M87" s="74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162"/>
      <c r="AA87" s="162"/>
      <c r="AB87" s="92"/>
      <c r="AC87" s="163"/>
      <c r="AD87" s="92"/>
      <c r="AE87" s="162"/>
      <c r="AF87" s="162"/>
      <c r="AG87" s="163"/>
      <c r="AH87" s="163"/>
      <c r="AI87" s="92"/>
      <c r="AJ87" s="162"/>
      <c r="AK87" s="162"/>
      <c r="AL87" s="92"/>
      <c r="AM87" s="163"/>
      <c r="AN87" s="92"/>
      <c r="AO87" s="162"/>
      <c r="AP87" s="162"/>
      <c r="AQ87" s="163"/>
      <c r="AR87" s="163"/>
      <c r="AS87" s="92"/>
      <c r="AT87" s="162"/>
      <c r="AU87" s="162"/>
      <c r="AV87" s="92"/>
      <c r="AW87" s="163"/>
      <c r="AX87" s="92"/>
      <c r="AY87" s="162"/>
      <c r="AZ87" s="162"/>
      <c r="BA87" s="163"/>
      <c r="BB87" s="163"/>
      <c r="BC87" s="92"/>
      <c r="BD87" s="162"/>
      <c r="BE87" s="162"/>
      <c r="BF87" s="92"/>
      <c r="BG87" s="163"/>
      <c r="BH87" s="92"/>
      <c r="BI87" s="162"/>
      <c r="BJ87" s="162"/>
      <c r="BK87" s="163"/>
      <c r="BL87" s="163"/>
      <c r="BM87" s="92"/>
      <c r="BN87" s="162"/>
      <c r="BO87" s="162"/>
      <c r="BP87" s="92"/>
      <c r="BQ87" s="163"/>
      <c r="BR87" s="92"/>
      <c r="BS87" s="162"/>
      <c r="BT87" s="162"/>
      <c r="BU87" s="163"/>
      <c r="BV87" s="163"/>
      <c r="BW87" s="92"/>
      <c r="BX87" s="162"/>
      <c r="BY87" s="162"/>
      <c r="BZ87" s="92"/>
      <c r="CA87" s="163"/>
      <c r="CB87" s="92"/>
      <c r="CC87" s="162"/>
      <c r="CD87" s="162"/>
      <c r="CE87" s="163"/>
      <c r="CF87" s="163"/>
      <c r="CG87" s="92"/>
      <c r="CH87" s="162"/>
      <c r="CI87" s="162"/>
      <c r="CJ87" s="162"/>
      <c r="CK87" s="162"/>
      <c r="CL87" s="92"/>
      <c r="CM87" s="162"/>
      <c r="CN87" s="162"/>
      <c r="CO87" s="162"/>
      <c r="CP87" s="162"/>
      <c r="CQ87" s="74"/>
    </row>
    <row r="88" spans="1:201" ht="31.5" x14ac:dyDescent="0.2">
      <c r="A88" s="60" t="s">
        <v>81</v>
      </c>
      <c r="B88" s="65" t="s">
        <v>82</v>
      </c>
      <c r="C88" s="66" t="s">
        <v>18</v>
      </c>
      <c r="D88" s="42" t="s">
        <v>19</v>
      </c>
      <c r="E88" s="42" t="s">
        <v>19</v>
      </c>
      <c r="F88" s="42" t="s">
        <v>19</v>
      </c>
      <c r="G88" s="42" t="s">
        <v>19</v>
      </c>
      <c r="H88" s="152">
        <v>0</v>
      </c>
      <c r="I88" s="152">
        <v>0</v>
      </c>
      <c r="J88" s="43">
        <v>0</v>
      </c>
      <c r="K88" s="43" t="s">
        <v>19</v>
      </c>
      <c r="L88" s="152">
        <v>0</v>
      </c>
      <c r="M88" s="43" t="s">
        <v>19</v>
      </c>
      <c r="N88" s="50">
        <v>0</v>
      </c>
      <c r="O88" s="50">
        <v>0</v>
      </c>
      <c r="P88" s="50">
        <v>0</v>
      </c>
      <c r="Q88" s="50">
        <v>0</v>
      </c>
      <c r="R88" s="50">
        <v>0</v>
      </c>
      <c r="S88" s="50">
        <v>0</v>
      </c>
      <c r="T88" s="50">
        <v>0</v>
      </c>
      <c r="U88" s="50">
        <v>0</v>
      </c>
      <c r="V88" s="50">
        <v>0</v>
      </c>
      <c r="W88" s="50">
        <v>0</v>
      </c>
      <c r="X88" s="50">
        <v>0</v>
      </c>
      <c r="Y88" s="50">
        <v>0</v>
      </c>
      <c r="Z88" s="50">
        <v>0</v>
      </c>
      <c r="AA88" s="50">
        <v>0</v>
      </c>
      <c r="AB88" s="50">
        <v>0</v>
      </c>
      <c r="AC88" s="50">
        <v>0</v>
      </c>
      <c r="AD88" s="50">
        <v>0</v>
      </c>
      <c r="AE88" s="50">
        <v>0</v>
      </c>
      <c r="AF88" s="50">
        <v>0</v>
      </c>
      <c r="AG88" s="50">
        <v>0</v>
      </c>
      <c r="AH88" s="50">
        <v>0</v>
      </c>
      <c r="AI88" s="50">
        <v>0</v>
      </c>
      <c r="AJ88" s="50">
        <v>0</v>
      </c>
      <c r="AK88" s="50">
        <v>0</v>
      </c>
      <c r="AL88" s="50">
        <v>0</v>
      </c>
      <c r="AM88" s="50">
        <v>0</v>
      </c>
      <c r="AN88" s="50">
        <v>0</v>
      </c>
      <c r="AO88" s="50">
        <v>0</v>
      </c>
      <c r="AP88" s="50">
        <v>0</v>
      </c>
      <c r="AQ88" s="50">
        <v>0</v>
      </c>
      <c r="AR88" s="50">
        <v>0</v>
      </c>
      <c r="AS88" s="50">
        <v>0</v>
      </c>
      <c r="AT88" s="50">
        <v>0</v>
      </c>
      <c r="AU88" s="50">
        <v>0</v>
      </c>
      <c r="AV88" s="50">
        <v>0</v>
      </c>
      <c r="AW88" s="50">
        <v>0</v>
      </c>
      <c r="AX88" s="50">
        <v>0</v>
      </c>
      <c r="AY88" s="50">
        <v>0</v>
      </c>
      <c r="AZ88" s="50">
        <v>0</v>
      </c>
      <c r="BA88" s="50">
        <v>0</v>
      </c>
      <c r="BB88" s="50">
        <v>0</v>
      </c>
      <c r="BC88" s="50">
        <v>0</v>
      </c>
      <c r="BD88" s="50">
        <v>0</v>
      </c>
      <c r="BE88" s="50">
        <v>0</v>
      </c>
      <c r="BF88" s="50">
        <v>0</v>
      </c>
      <c r="BG88" s="50">
        <v>0</v>
      </c>
      <c r="BH88" s="50">
        <v>0</v>
      </c>
      <c r="BI88" s="50">
        <v>0</v>
      </c>
      <c r="BJ88" s="50">
        <v>0</v>
      </c>
      <c r="BK88" s="50">
        <v>0</v>
      </c>
      <c r="BL88" s="50">
        <v>0</v>
      </c>
      <c r="BM88" s="50">
        <v>0</v>
      </c>
      <c r="BN88" s="50">
        <v>0</v>
      </c>
      <c r="BO88" s="50">
        <v>0</v>
      </c>
      <c r="BP88" s="50">
        <v>0</v>
      </c>
      <c r="BQ88" s="50">
        <v>0</v>
      </c>
      <c r="BR88" s="50">
        <v>0</v>
      </c>
      <c r="BS88" s="50">
        <v>0</v>
      </c>
      <c r="BT88" s="50">
        <v>0</v>
      </c>
      <c r="BU88" s="50">
        <v>0</v>
      </c>
      <c r="BV88" s="50">
        <v>0</v>
      </c>
      <c r="BW88" s="50">
        <v>0</v>
      </c>
      <c r="BX88" s="50">
        <v>0</v>
      </c>
      <c r="BY88" s="50">
        <v>0</v>
      </c>
      <c r="BZ88" s="50">
        <v>0</v>
      </c>
      <c r="CA88" s="50">
        <v>0</v>
      </c>
      <c r="CB88" s="50">
        <v>0</v>
      </c>
      <c r="CC88" s="50">
        <v>0</v>
      </c>
      <c r="CD88" s="50">
        <v>0</v>
      </c>
      <c r="CE88" s="50">
        <v>0</v>
      </c>
      <c r="CF88" s="50">
        <v>0</v>
      </c>
      <c r="CG88" s="50">
        <v>0</v>
      </c>
      <c r="CH88" s="50">
        <v>0</v>
      </c>
      <c r="CI88" s="50">
        <v>0</v>
      </c>
      <c r="CJ88" s="50">
        <v>0</v>
      </c>
      <c r="CK88" s="50">
        <v>0</v>
      </c>
      <c r="CL88" s="50">
        <v>0</v>
      </c>
      <c r="CM88" s="50">
        <v>0</v>
      </c>
      <c r="CN88" s="50">
        <v>0</v>
      </c>
      <c r="CO88" s="50">
        <v>0</v>
      </c>
      <c r="CP88" s="50">
        <v>0</v>
      </c>
      <c r="CQ88" s="70"/>
    </row>
    <row r="89" spans="1:201" ht="18.75" x14ac:dyDescent="0.2">
      <c r="A89" s="60" t="s">
        <v>83</v>
      </c>
      <c r="B89" s="65" t="s">
        <v>84</v>
      </c>
      <c r="C89" s="66" t="s">
        <v>18</v>
      </c>
      <c r="D89" s="42" t="s">
        <v>19</v>
      </c>
      <c r="E89" s="42" t="s">
        <v>19</v>
      </c>
      <c r="F89" s="42" t="s">
        <v>19</v>
      </c>
      <c r="G89" s="42" t="s">
        <v>19</v>
      </c>
      <c r="H89" s="152">
        <v>0</v>
      </c>
      <c r="I89" s="152">
        <f>I90</f>
        <v>1.6</v>
      </c>
      <c r="J89" s="152" t="str">
        <f>J90</f>
        <v>нд</v>
      </c>
      <c r="K89" s="43" t="s">
        <v>19</v>
      </c>
      <c r="L89" s="152">
        <f>L90</f>
        <v>1.6</v>
      </c>
      <c r="M89" s="43" t="s">
        <v>19</v>
      </c>
      <c r="N89" s="50">
        <f t="shared" ref="N89:AS89" si="225">SUM(N90:N90)</f>
        <v>0</v>
      </c>
      <c r="O89" s="50">
        <f t="shared" si="225"/>
        <v>0</v>
      </c>
      <c r="P89" s="50">
        <f t="shared" si="225"/>
        <v>1.5384599999999999</v>
      </c>
      <c r="Q89" s="50">
        <f t="shared" si="225"/>
        <v>1.5999984</v>
      </c>
      <c r="R89" s="50">
        <f t="shared" si="225"/>
        <v>1.5384599999999999</v>
      </c>
      <c r="S89" s="50">
        <f t="shared" si="225"/>
        <v>1.5999984</v>
      </c>
      <c r="T89" s="50">
        <f t="shared" si="225"/>
        <v>1.5999984</v>
      </c>
      <c r="U89" s="50">
        <f t="shared" si="225"/>
        <v>1.5999984</v>
      </c>
      <c r="V89" s="50">
        <f t="shared" si="225"/>
        <v>0</v>
      </c>
      <c r="W89" s="50">
        <f t="shared" si="225"/>
        <v>0</v>
      </c>
      <c r="X89" s="50">
        <f t="shared" si="225"/>
        <v>0</v>
      </c>
      <c r="Y89" s="50">
        <f t="shared" si="225"/>
        <v>0</v>
      </c>
      <c r="Z89" s="50">
        <f t="shared" si="225"/>
        <v>0</v>
      </c>
      <c r="AA89" s="50">
        <f t="shared" si="225"/>
        <v>0</v>
      </c>
      <c r="AB89" s="50">
        <f t="shared" si="225"/>
        <v>0</v>
      </c>
      <c r="AC89" s="50">
        <f t="shared" si="225"/>
        <v>0</v>
      </c>
      <c r="AD89" s="50">
        <f t="shared" si="225"/>
        <v>0</v>
      </c>
      <c r="AE89" s="50">
        <f t="shared" si="225"/>
        <v>0</v>
      </c>
      <c r="AF89" s="50">
        <f t="shared" si="225"/>
        <v>0</v>
      </c>
      <c r="AG89" s="50">
        <f t="shared" si="225"/>
        <v>0</v>
      </c>
      <c r="AH89" s="50">
        <f t="shared" si="225"/>
        <v>0</v>
      </c>
      <c r="AI89" s="50">
        <f t="shared" si="225"/>
        <v>1.5999984</v>
      </c>
      <c r="AJ89" s="50">
        <f t="shared" si="225"/>
        <v>0</v>
      </c>
      <c r="AK89" s="50">
        <f t="shared" si="225"/>
        <v>0</v>
      </c>
      <c r="AL89" s="50">
        <f t="shared" si="225"/>
        <v>1.5999984</v>
      </c>
      <c r="AM89" s="50">
        <f t="shared" si="225"/>
        <v>0</v>
      </c>
      <c r="AN89" s="50">
        <f t="shared" si="225"/>
        <v>1.5232333300000001</v>
      </c>
      <c r="AO89" s="50">
        <f t="shared" si="225"/>
        <v>0</v>
      </c>
      <c r="AP89" s="50">
        <f t="shared" si="225"/>
        <v>0</v>
      </c>
      <c r="AQ89" s="50">
        <f t="shared" si="225"/>
        <v>1.5232333300000001</v>
      </c>
      <c r="AR89" s="50">
        <f t="shared" si="225"/>
        <v>0</v>
      </c>
      <c r="AS89" s="50">
        <f t="shared" si="225"/>
        <v>0</v>
      </c>
      <c r="AT89" s="50">
        <f t="shared" ref="AT89:BY89" si="226">SUM(AT90:AT90)</f>
        <v>0</v>
      </c>
      <c r="AU89" s="50">
        <f t="shared" si="226"/>
        <v>0</v>
      </c>
      <c r="AV89" s="50">
        <f t="shared" si="226"/>
        <v>0</v>
      </c>
      <c r="AW89" s="50">
        <f t="shared" si="226"/>
        <v>0</v>
      </c>
      <c r="AX89" s="50">
        <f t="shared" si="226"/>
        <v>0</v>
      </c>
      <c r="AY89" s="50">
        <f t="shared" si="226"/>
        <v>0</v>
      </c>
      <c r="AZ89" s="50">
        <f t="shared" si="226"/>
        <v>0</v>
      </c>
      <c r="BA89" s="50">
        <f t="shared" si="226"/>
        <v>0</v>
      </c>
      <c r="BB89" s="50">
        <f t="shared" si="226"/>
        <v>0</v>
      </c>
      <c r="BC89" s="50">
        <f t="shared" si="226"/>
        <v>0</v>
      </c>
      <c r="BD89" s="50">
        <f t="shared" si="226"/>
        <v>0</v>
      </c>
      <c r="BE89" s="50">
        <f t="shared" si="226"/>
        <v>0</v>
      </c>
      <c r="BF89" s="50">
        <f t="shared" si="226"/>
        <v>0</v>
      </c>
      <c r="BG89" s="50">
        <f t="shared" si="226"/>
        <v>0</v>
      </c>
      <c r="BH89" s="50">
        <f t="shared" si="226"/>
        <v>0</v>
      </c>
      <c r="BI89" s="50">
        <f t="shared" si="226"/>
        <v>0</v>
      </c>
      <c r="BJ89" s="50">
        <f t="shared" si="226"/>
        <v>0</v>
      </c>
      <c r="BK89" s="50">
        <f t="shared" si="226"/>
        <v>0</v>
      </c>
      <c r="BL89" s="50">
        <f t="shared" si="226"/>
        <v>0</v>
      </c>
      <c r="BM89" s="50">
        <f t="shared" si="226"/>
        <v>0</v>
      </c>
      <c r="BN89" s="50">
        <f t="shared" si="226"/>
        <v>0</v>
      </c>
      <c r="BO89" s="50">
        <f t="shared" si="226"/>
        <v>0</v>
      </c>
      <c r="BP89" s="50">
        <f t="shared" si="226"/>
        <v>0</v>
      </c>
      <c r="BQ89" s="50">
        <f t="shared" si="226"/>
        <v>0</v>
      </c>
      <c r="BR89" s="50">
        <f t="shared" si="226"/>
        <v>0</v>
      </c>
      <c r="BS89" s="50">
        <f t="shared" si="226"/>
        <v>0</v>
      </c>
      <c r="BT89" s="50">
        <f t="shared" si="226"/>
        <v>0</v>
      </c>
      <c r="BU89" s="50">
        <f t="shared" si="226"/>
        <v>0</v>
      </c>
      <c r="BV89" s="50">
        <f t="shared" si="226"/>
        <v>0</v>
      </c>
      <c r="BW89" s="50">
        <f t="shared" si="226"/>
        <v>0</v>
      </c>
      <c r="BX89" s="50">
        <f t="shared" si="226"/>
        <v>0</v>
      </c>
      <c r="BY89" s="50">
        <f t="shared" si="226"/>
        <v>0</v>
      </c>
      <c r="BZ89" s="50">
        <f t="shared" ref="BZ89:CK89" si="227">SUM(BZ90:BZ90)</f>
        <v>0</v>
      </c>
      <c r="CA89" s="50">
        <f t="shared" si="227"/>
        <v>0</v>
      </c>
      <c r="CB89" s="50">
        <f t="shared" si="227"/>
        <v>0</v>
      </c>
      <c r="CC89" s="50">
        <f t="shared" si="227"/>
        <v>0</v>
      </c>
      <c r="CD89" s="50">
        <f t="shared" si="227"/>
        <v>0</v>
      </c>
      <c r="CE89" s="50">
        <f t="shared" si="227"/>
        <v>0</v>
      </c>
      <c r="CF89" s="50">
        <f t="shared" si="227"/>
        <v>0</v>
      </c>
      <c r="CG89" s="50">
        <f t="shared" si="227"/>
        <v>1.5999984</v>
      </c>
      <c r="CH89" s="50">
        <f t="shared" si="227"/>
        <v>0</v>
      </c>
      <c r="CI89" s="50">
        <f t="shared" si="227"/>
        <v>0</v>
      </c>
      <c r="CJ89" s="50">
        <f t="shared" si="227"/>
        <v>1.5999984</v>
      </c>
      <c r="CK89" s="50">
        <f t="shared" si="227"/>
        <v>0</v>
      </c>
      <c r="CL89" s="50">
        <f>CL90</f>
        <v>1.5232333300000001</v>
      </c>
      <c r="CM89" s="50">
        <f>CN90</f>
        <v>0</v>
      </c>
      <c r="CN89" s="50">
        <f>CN90</f>
        <v>0</v>
      </c>
      <c r="CO89" s="50">
        <f>CO90</f>
        <v>1.5232333300000001</v>
      </c>
      <c r="CP89" s="50">
        <f>CP90</f>
        <v>0</v>
      </c>
      <c r="CQ89" s="70"/>
    </row>
    <row r="90" spans="1:201" s="27" customFormat="1" ht="38.25" customHeight="1" x14ac:dyDescent="0.2">
      <c r="A90" s="29" t="s">
        <v>177</v>
      </c>
      <c r="B90" s="121" t="s">
        <v>274</v>
      </c>
      <c r="C90" s="122" t="s">
        <v>268</v>
      </c>
      <c r="D90" s="25" t="s">
        <v>46</v>
      </c>
      <c r="E90" s="26">
        <v>2021</v>
      </c>
      <c r="F90" s="26">
        <v>2021</v>
      </c>
      <c r="G90" s="80" t="s">
        <v>145</v>
      </c>
      <c r="H90" s="28" t="s">
        <v>19</v>
      </c>
      <c r="I90" s="176">
        <v>1.6</v>
      </c>
      <c r="J90" s="25" t="s">
        <v>19</v>
      </c>
      <c r="K90" s="25" t="s">
        <v>19</v>
      </c>
      <c r="L90" s="176">
        <v>1.6</v>
      </c>
      <c r="M90" s="25" t="s">
        <v>19</v>
      </c>
      <c r="N90" s="160">
        <v>0</v>
      </c>
      <c r="O90" s="92">
        <v>0</v>
      </c>
      <c r="P90" s="161">
        <f>0.76923*2</f>
        <v>1.5384599999999999</v>
      </c>
      <c r="Q90" s="161">
        <f>P90*1.04</f>
        <v>1.5999984</v>
      </c>
      <c r="R90" s="92">
        <v>1.5384599999999999</v>
      </c>
      <c r="S90" s="92">
        <v>1.5999984</v>
      </c>
      <c r="T90" s="161">
        <f>Q90</f>
        <v>1.5999984</v>
      </c>
      <c r="U90" s="161">
        <f t="shared" ref="U90" si="228">T90</f>
        <v>1.5999984</v>
      </c>
      <c r="V90" s="92">
        <v>0</v>
      </c>
      <c r="W90" s="92">
        <v>0</v>
      </c>
      <c r="X90" s="92">
        <v>0</v>
      </c>
      <c r="Y90" s="92">
        <v>0</v>
      </c>
      <c r="Z90" s="162">
        <v>0</v>
      </c>
      <c r="AA90" s="162">
        <v>0</v>
      </c>
      <c r="AB90" s="163">
        <v>0</v>
      </c>
      <c r="AC90" s="163">
        <v>0</v>
      </c>
      <c r="AD90" s="92">
        <v>0</v>
      </c>
      <c r="AE90" s="162">
        <v>0</v>
      </c>
      <c r="AF90" s="162">
        <v>0</v>
      </c>
      <c r="AG90" s="163">
        <v>0</v>
      </c>
      <c r="AH90" s="163">
        <v>0</v>
      </c>
      <c r="AI90" s="161">
        <f t="shared" ref="AI90" si="229">AJ90+AK90+AL90+AM90</f>
        <v>1.5999984</v>
      </c>
      <c r="AJ90" s="162">
        <v>0</v>
      </c>
      <c r="AK90" s="162">
        <v>0</v>
      </c>
      <c r="AL90" s="161">
        <v>1.5999984</v>
      </c>
      <c r="AM90" s="163">
        <v>0</v>
      </c>
      <c r="AN90" s="166">
        <f>AO90+AP90+AQ90+AR90</f>
        <v>1.5232333300000001</v>
      </c>
      <c r="AO90" s="162">
        <v>0</v>
      </c>
      <c r="AP90" s="162">
        <v>0</v>
      </c>
      <c r="AQ90" s="178">
        <v>1.5232333300000001</v>
      </c>
      <c r="AR90" s="163">
        <v>0</v>
      </c>
      <c r="AS90" s="92">
        <v>0</v>
      </c>
      <c r="AT90" s="162">
        <v>0</v>
      </c>
      <c r="AU90" s="162">
        <v>0</v>
      </c>
      <c r="AV90" s="162">
        <v>0</v>
      </c>
      <c r="AW90" s="163">
        <v>0</v>
      </c>
      <c r="AX90" s="92"/>
      <c r="AY90" s="162"/>
      <c r="AZ90" s="162"/>
      <c r="BA90" s="163"/>
      <c r="BB90" s="163"/>
      <c r="BC90" s="92">
        <v>0</v>
      </c>
      <c r="BD90" s="162">
        <v>0</v>
      </c>
      <c r="BE90" s="162">
        <v>0</v>
      </c>
      <c r="BF90" s="162">
        <v>0</v>
      </c>
      <c r="BG90" s="163">
        <v>0</v>
      </c>
      <c r="BH90" s="92"/>
      <c r="BI90" s="162"/>
      <c r="BJ90" s="162"/>
      <c r="BK90" s="163"/>
      <c r="BL90" s="163"/>
      <c r="BM90" s="92">
        <f t="shared" ref="BM90" si="230">BN90+BO90+BP90+BQ90</f>
        <v>0</v>
      </c>
      <c r="BN90" s="162">
        <v>0</v>
      </c>
      <c r="BO90" s="162">
        <v>0</v>
      </c>
      <c r="BP90" s="163">
        <v>0</v>
      </c>
      <c r="BQ90" s="163">
        <v>0</v>
      </c>
      <c r="BR90" s="92"/>
      <c r="BS90" s="162"/>
      <c r="BT90" s="162"/>
      <c r="BU90" s="163"/>
      <c r="BV90" s="163"/>
      <c r="BW90" s="92">
        <f t="shared" ref="BW90" si="231">BX90+BY90+BZ90+CA90</f>
        <v>0</v>
      </c>
      <c r="BX90" s="162">
        <v>0</v>
      </c>
      <c r="BY90" s="162">
        <v>0</v>
      </c>
      <c r="BZ90" s="163">
        <v>0</v>
      </c>
      <c r="CA90" s="163">
        <v>0</v>
      </c>
      <c r="CB90" s="92">
        <f>CC90+CD90+CE90+CF90</f>
        <v>0</v>
      </c>
      <c r="CC90" s="162">
        <v>0</v>
      </c>
      <c r="CD90" s="162">
        <v>0</v>
      </c>
      <c r="CE90" s="163">
        <v>0</v>
      </c>
      <c r="CF90" s="163">
        <v>0</v>
      </c>
      <c r="CG90" s="92">
        <f t="shared" ref="CG90" si="232">CH90+CI90+CJ90+CK90</f>
        <v>1.5999984</v>
      </c>
      <c r="CH90" s="162">
        <f t="shared" ref="CH90" si="233">BX90+BN90+BD90+AT90+Z90</f>
        <v>0</v>
      </c>
      <c r="CI90" s="162">
        <f t="shared" ref="CI90" si="234">BY90+BO90+BE90+AU90+AA90</f>
        <v>0</v>
      </c>
      <c r="CJ90" s="165">
        <f t="shared" ref="CJ90" si="235">BZ90+BP90+BF90+AV90+AL90</f>
        <v>1.5999984</v>
      </c>
      <c r="CK90" s="165">
        <f t="shared" ref="CK90" si="236">CA90+BQ90+BG90+AW90+AC90</f>
        <v>0</v>
      </c>
      <c r="CL90" s="92">
        <f t="shared" ref="CL90" si="237">CM90+CN90+CO90+CP90</f>
        <v>1.5232333300000001</v>
      </c>
      <c r="CM90" s="162">
        <f t="shared" ref="CM90" si="238">CC90+BS90+BI90+AY90+AE90</f>
        <v>0</v>
      </c>
      <c r="CN90" s="162">
        <f t="shared" ref="CN90" si="239">CD90+BT90+BJ90+AZ90+AF90</f>
        <v>0</v>
      </c>
      <c r="CO90" s="165">
        <f t="shared" ref="CO90" si="240">CE90+BU90+BK90+BA90+AQ90</f>
        <v>1.5232333300000001</v>
      </c>
      <c r="CP90" s="165">
        <f t="shared" ref="CP90" si="241">CF90+BV90+BL90+BB90+AH90</f>
        <v>0</v>
      </c>
      <c r="CQ90" s="74" t="s">
        <v>145</v>
      </c>
      <c r="CR90" s="78"/>
      <c r="CS90" s="78"/>
      <c r="CT90" s="78"/>
      <c r="CU90" s="78"/>
      <c r="CV90" s="78"/>
      <c r="CW90" s="78"/>
      <c r="CX90" s="78"/>
      <c r="CY90" s="78"/>
      <c r="CZ90" s="78"/>
      <c r="DA90" s="78"/>
      <c r="DB90" s="78"/>
      <c r="DC90" s="78"/>
      <c r="DD90" s="78"/>
      <c r="DE90" s="78"/>
      <c r="DF90" s="78"/>
      <c r="DG90" s="78"/>
      <c r="DH90" s="78"/>
      <c r="DI90" s="78"/>
      <c r="DJ90" s="78"/>
      <c r="DK90" s="78"/>
      <c r="DL90" s="78"/>
      <c r="DM90" s="78"/>
      <c r="DN90" s="78"/>
      <c r="DO90" s="78"/>
      <c r="DP90" s="78"/>
      <c r="DQ90" s="78"/>
      <c r="DR90" s="78"/>
      <c r="DS90" s="78"/>
      <c r="DT90" s="78"/>
      <c r="DU90" s="78"/>
      <c r="DV90" s="78"/>
      <c r="DW90" s="78"/>
      <c r="DX90" s="78"/>
      <c r="DY90" s="78"/>
      <c r="DZ90" s="78"/>
      <c r="EA90" s="78"/>
      <c r="EB90" s="78"/>
      <c r="EC90" s="78"/>
      <c r="ED90" s="78"/>
      <c r="EE90" s="78"/>
      <c r="EF90" s="78"/>
      <c r="EG90" s="78"/>
      <c r="EH90" s="78"/>
      <c r="EI90" s="78"/>
      <c r="EJ90" s="78"/>
      <c r="EK90" s="78"/>
      <c r="EL90" s="78"/>
      <c r="EM90" s="78"/>
      <c r="EN90" s="78"/>
      <c r="EO90" s="78"/>
      <c r="EP90" s="78"/>
      <c r="EQ90" s="78"/>
      <c r="ER90" s="78"/>
      <c r="ES90" s="78"/>
      <c r="ET90" s="78"/>
      <c r="EU90" s="78"/>
      <c r="EV90" s="78"/>
      <c r="EW90" s="78"/>
      <c r="EX90" s="78"/>
      <c r="EY90" s="78"/>
      <c r="EZ90" s="78"/>
      <c r="FA90" s="78"/>
      <c r="FB90" s="78"/>
      <c r="FC90" s="78"/>
      <c r="FD90" s="78"/>
      <c r="FE90" s="78"/>
      <c r="FF90" s="78"/>
      <c r="FG90" s="78"/>
      <c r="FH90" s="78"/>
      <c r="FI90" s="78"/>
      <c r="FJ90" s="78"/>
      <c r="FK90" s="78"/>
      <c r="FL90" s="78"/>
      <c r="FM90" s="78"/>
      <c r="FN90" s="78"/>
      <c r="FO90" s="78"/>
      <c r="FP90" s="78"/>
      <c r="FQ90" s="78"/>
      <c r="FR90" s="78"/>
      <c r="FS90" s="78"/>
      <c r="FT90" s="78"/>
      <c r="FU90" s="78"/>
      <c r="FV90" s="78"/>
      <c r="FW90" s="78"/>
      <c r="FX90" s="78"/>
      <c r="FY90" s="78"/>
      <c r="FZ90" s="78"/>
      <c r="GA90" s="78"/>
      <c r="GB90" s="78"/>
      <c r="GC90" s="78"/>
      <c r="GD90" s="78"/>
      <c r="GE90" s="78"/>
      <c r="GF90" s="78"/>
      <c r="GG90" s="78"/>
      <c r="GH90" s="78"/>
      <c r="GI90" s="78"/>
      <c r="GJ90" s="78"/>
      <c r="GK90" s="78"/>
      <c r="GL90" s="78"/>
      <c r="GM90" s="78"/>
      <c r="GN90" s="78"/>
      <c r="GO90" s="78"/>
      <c r="GP90" s="78"/>
      <c r="GQ90" s="78"/>
      <c r="GR90" s="78"/>
      <c r="GS90" s="78"/>
    </row>
    <row r="91" spans="1:201" x14ac:dyDescent="0.2">
      <c r="AV91" s="120"/>
    </row>
    <row r="92" spans="1:201" x14ac:dyDescent="0.2">
      <c r="Y92" s="120"/>
      <c r="CG92" s="31"/>
    </row>
    <row r="93" spans="1:201" x14ac:dyDescent="0.2">
      <c r="AL93" s="120"/>
      <c r="BB93" s="31"/>
    </row>
  </sheetData>
  <mergeCells count="40">
    <mergeCell ref="CQ14:CQ16"/>
    <mergeCell ref="Y15:AC15"/>
    <mergeCell ref="AD15:AH15"/>
    <mergeCell ref="BC15:BG15"/>
    <mergeCell ref="BH15:BL15"/>
    <mergeCell ref="BM15:BQ15"/>
    <mergeCell ref="CL15:CP15"/>
    <mergeCell ref="Y14:AH14"/>
    <mergeCell ref="BR15:BV15"/>
    <mergeCell ref="V14:X15"/>
    <mergeCell ref="CG15:CK15"/>
    <mergeCell ref="AS15:AW15"/>
    <mergeCell ref="AX15:BB15"/>
    <mergeCell ref="BW15:CA15"/>
    <mergeCell ref="CB15:CF15"/>
    <mergeCell ref="O14:O16"/>
    <mergeCell ref="P14:S14"/>
    <mergeCell ref="T14:U15"/>
    <mergeCell ref="E14:E16"/>
    <mergeCell ref="F14:G15"/>
    <mergeCell ref="R15:S15"/>
    <mergeCell ref="H15:J15"/>
    <mergeCell ref="K15:M15"/>
    <mergeCell ref="P15:Q15"/>
    <mergeCell ref="A9:X10"/>
    <mergeCell ref="AI14:CK14"/>
    <mergeCell ref="AI15:AM15"/>
    <mergeCell ref="AN15:AR15"/>
    <mergeCell ref="A3:X3"/>
    <mergeCell ref="A4:X4"/>
    <mergeCell ref="A5:X5"/>
    <mergeCell ref="A6:X6"/>
    <mergeCell ref="A7:X7"/>
    <mergeCell ref="A8:X8"/>
    <mergeCell ref="B14:B16"/>
    <mergeCell ref="C14:C16"/>
    <mergeCell ref="D14:D16"/>
    <mergeCell ref="H14:M14"/>
    <mergeCell ref="N14:N16"/>
    <mergeCell ref="A14:A16"/>
  </mergeCells>
  <phoneticPr fontId="0" type="noConversion"/>
  <hyperlinks>
    <hyperlink ref="A9" r:id="rId1" display="http://komitet-tarifov04.ru/files/shares/2020PR_ENERGY/prikaz_45-VD_25122020.pdf"/>
  </hyperlinks>
  <pageMargins left="0.78740157480314965" right="0.39370078740157483" top="0.59055118110236227" bottom="0.39370078740157483" header="0.27559055118110237" footer="0.27559055118110237"/>
  <pageSetup paperSize="9" scale="55" orientation="landscape" r:id="rId2"/>
  <headerFooter alignWithMargins="0">
    <oddHeader>&amp;L&amp;"Arial,обычный"&amp;6Подготовлено с использованием системы ГАРАНТ</oddHead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№2 2021-2025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2020-04-13T03:22:17Z</cp:lastPrinted>
  <dcterms:created xsi:type="dcterms:W3CDTF">2004-09-19T06:34:55Z</dcterms:created>
  <dcterms:modified xsi:type="dcterms:W3CDTF">2021-04-01T08:28:02Z</dcterms:modified>
</cp:coreProperties>
</file>